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030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<sst xmlns="http://schemas.openxmlformats.org/spreadsheetml/2006/main" count="1107" uniqueCount="465">
  <si>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</si>
  <si>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</si>
  <si>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</si>
  <si>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</si>
  <si>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</si>
  <si>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</si>
  <si>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</si>
  <si>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</si>
  <si>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</si>
  <si>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</si>
  <si>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</si>
  <si>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</si>
  <si>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</si>
  <si>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</si>
  <si>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</si>
  <si>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</si>
  <si>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</si>
  <si>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</si>
  <si>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</si>
  <si>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</si>
  <si>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</si>
  <si>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</si>
  <si>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</si>
  <si>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</si>
  <si>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</si>
  <si>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</si>
  <si>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</si>
  <si>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</si>
  <si>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</si>
  <si>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</si>
  <si>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</si>
  <si>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</si>
  <si>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</si>
  <si>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</si>
  <si>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</si>
  <si>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</si>
  <si>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</si>
  <si>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</si>
  <si>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</si>
  <si>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</si>
  <si>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</si>
  <si>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</si>
  <si>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</si>
  <si>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</si>
  <si>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</si>
  <si>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</si>
  <si>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</si>
  <si>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</si>
  <si>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</si>
  <si>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</si>
  <si>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</si>
  <si>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</si>
  <si>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</si>
  <si>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</si>
  <si>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DRIENICA, DRIENICA 168</t>
  </si>
  <si>
    <t xml:space="preserve">JKSO : </t>
  </si>
  <si>
    <t>Ceny</t>
  </si>
  <si>
    <t>M</t>
  </si>
  <si>
    <t>PRÁCE A DODÁVKY HSV</t>
  </si>
  <si>
    <t>1 - ZEMNE PRÁCE</t>
  </si>
  <si>
    <t>272</t>
  </si>
  <si>
    <t xml:space="preserve">12110-1102   </t>
  </si>
  <si>
    <t xml:space="preserve">Odstránenie ornice s premiestnením do 100 m                                                                             </t>
  </si>
  <si>
    <t xml:space="preserve">m3      </t>
  </si>
  <si>
    <t xml:space="preserve">                    </t>
  </si>
  <si>
    <t>45.11.21</t>
  </si>
  <si>
    <t>(9.20*12.50+5.00*1.10+3.10*1.10)*0.25 =   30.978</t>
  </si>
  <si>
    <t xml:space="preserve">13120-1101   </t>
  </si>
  <si>
    <t xml:space="preserve">Hĺbenie jám nezapaž. v horn. tr. 3 do 100 m3                                                                            </t>
  </si>
  <si>
    <t>9.20*12.50*0.30 =   34.500</t>
  </si>
  <si>
    <t xml:space="preserve">13220-1101   </t>
  </si>
  <si>
    <t xml:space="preserve">Hĺbenie rýh šírka do 60 cm v horn. tr. 3 do 100 m3                                                                      </t>
  </si>
  <si>
    <t>(11.30+4.00*2+1.90*2+1.85*2+7.50)*0.50*0.81 =   13.892</t>
  </si>
  <si>
    <t>(10.01+3.30*2)*0.50*1.19 =   9.883</t>
  </si>
  <si>
    <t>opor mur'  1.35*0.50*0.90*2 =   1.215</t>
  </si>
  <si>
    <t>pre drenaz'  12.50*0.45*0.55+12.50*0.60*0.40 =   6.094</t>
  </si>
  <si>
    <t>pod schody'  1.45*0.45*0.80*2 =   1.044</t>
  </si>
  <si>
    <t xml:space="preserve">13220-1201   </t>
  </si>
  <si>
    <t xml:space="preserve">Hĺbenie rýh šírka do 2 m v horn. tr. 3 do 100 m3                                                                        </t>
  </si>
  <si>
    <t xml:space="preserve">opor mur,schody'                                                               </t>
  </si>
  <si>
    <t>(5.80+4.10)*1.00*0.90 =   8.910</t>
  </si>
  <si>
    <t xml:space="preserve">13320-1101   </t>
  </si>
  <si>
    <t xml:space="preserve">Hĺbenie šachiet v horn. tr. 3 do 100 m3                                                                                 </t>
  </si>
  <si>
    <t>0.40*0.40*0.59*5 =   0.472</t>
  </si>
  <si>
    <t>1.00*0.80*1.69*2 =   2.704</t>
  </si>
  <si>
    <t xml:space="preserve">15110-1201   </t>
  </si>
  <si>
    <t xml:space="preserve">Zhotovenie paženia stien výkopu príložné hl. do 4 m                                                                     </t>
  </si>
  <si>
    <t xml:space="preserve">m2      </t>
  </si>
  <si>
    <t>(10.01+3.30*2)*1.19*2 =   39.532</t>
  </si>
  <si>
    <t>(1.00+0.80)*2*1.69*2 =   12.168</t>
  </si>
  <si>
    <t xml:space="preserve">15110-1211   </t>
  </si>
  <si>
    <t xml:space="preserve">Odstránenie paženia stien výkopu príložné hl. do 4 m                                                                    </t>
  </si>
  <si>
    <t>001</t>
  </si>
  <si>
    <t xml:space="preserve">15110-1301   </t>
  </si>
  <si>
    <t xml:space="preserve">Zhotovenie rozopretia stien príložného paženia hĺbka do 4 m                                                             </t>
  </si>
  <si>
    <t xml:space="preserve">15110-1311   </t>
  </si>
  <si>
    <t xml:space="preserve">Odstránenie rozopretia stien príložného paženia hĺbka do 4 m                                                            </t>
  </si>
  <si>
    <t xml:space="preserve">16220-1102   </t>
  </si>
  <si>
    <t xml:space="preserve">Vodorovné premiestnenie výkopu do 50 m horn. tr. 1-4                                                                    </t>
  </si>
  <si>
    <t>45.11.24</t>
  </si>
  <si>
    <t>34.50+32.128+8.91+3.176-5.447 =   73.267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</si>
  <si>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</si>
  <si>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</si>
  <si>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17410-1101   </t>
  </si>
  <si>
    <t xml:space="preserve">Zásyp zhutnený jám, rýh, šachiet alebo okolo objektu                                                                    </t>
  </si>
  <si>
    <t xml:space="preserve">okolo debn tv'                                                                 </t>
  </si>
  <si>
    <t>(11.30+4.0*2+1.90*2+1.85*2+7.50)*0.10*0.35 =   1.201</t>
  </si>
  <si>
    <t>10.01*0.10*0.75+3.30*0.10*0.75*2 =   1.246</t>
  </si>
  <si>
    <t>drenaz'  12.50*0.60*0.40 =   3.000</t>
  </si>
  <si>
    <t xml:space="preserve">1 - ZEMNE PRÁCE  spolu: </t>
  </si>
  <si>
    <t>2 - ZÁKLADY</t>
  </si>
  <si>
    <t>002</t>
  </si>
  <si>
    <t xml:space="preserve">21157-1121   </t>
  </si>
  <si>
    <t xml:space="preserve">Výplň odvodňovacích rebier kamenivom drobným ťaženým                                                                    </t>
  </si>
  <si>
    <t>drenaz'  0.45*0.55*12.50 =   3.094</t>
  </si>
  <si>
    <t xml:space="preserve">21197-1110   </t>
  </si>
  <si>
    <t xml:space="preserve">Zhotovenie opláštenia odv. rebier z geotextílie sklon do 1:2,5                                                          </t>
  </si>
  <si>
    <t>45.25.21</t>
  </si>
  <si>
    <t>f'  2.20*12.50 =   27.500</t>
  </si>
  <si>
    <t>MAT</t>
  </si>
  <si>
    <t xml:space="preserve">693 660001   </t>
  </si>
  <si>
    <t xml:space="preserve">Geotextilia 300g/m2                                                                                                     </t>
  </si>
  <si>
    <t>17.20.10</t>
  </si>
  <si>
    <t>27.50*1.05 =   28.875</t>
  </si>
  <si>
    <t xml:space="preserve">21275-2112   </t>
  </si>
  <si>
    <t xml:space="preserve">Trativody z drenážnych rúrok DN do 100 so štrkopieskovým lôžkom                                                         </t>
  </si>
  <si>
    <t xml:space="preserve">m       </t>
  </si>
  <si>
    <t>g'  12.50 =   12.500</t>
  </si>
  <si>
    <t xml:space="preserve">21590-1101   </t>
  </si>
  <si>
    <t xml:space="preserve">Zhutnenie podložia z hor. súdr. do 92%PS a nesúdr. Id do 0,8                                                            </t>
  </si>
  <si>
    <t>pod strk podsyp'  79.20 =   79.200</t>
  </si>
  <si>
    <t xml:space="preserve">27157-1112   </t>
  </si>
  <si>
    <t xml:space="preserve">Vankúš pod základy zo štrkopiesku netriedeného                                                                          </t>
  </si>
  <si>
    <t xml:space="preserve">pod oporny mur'                                                                </t>
  </si>
  <si>
    <t>1.00*(4.10+2.30)*0.20+0.50*(1.30+1.35)*0.20 =   1.545</t>
  </si>
  <si>
    <t>patky'  1.00*0.80*0.10*2 =   0.160</t>
  </si>
  <si>
    <t>011</t>
  </si>
  <si>
    <t xml:space="preserve">27431-3611   </t>
  </si>
  <si>
    <t xml:space="preserve">Základové pásy z betónu prostého tr. C16/20                                                                             </t>
  </si>
  <si>
    <t>45.25.32</t>
  </si>
  <si>
    <t>(11.30+4.0*2+1.90*2+5.15*2+7.50)*0.50*0.49 =   10.021</t>
  </si>
  <si>
    <t>10.01*0.50*0.44 =   2.202</t>
  </si>
  <si>
    <t>13.267*0.05 =   0.663</t>
  </si>
  <si>
    <t xml:space="preserve">27531-3611   </t>
  </si>
  <si>
    <t xml:space="preserve">Základové pätky z betónu prostého tr. C16/20                                                                            </t>
  </si>
  <si>
    <t>0.40*0.40*0.69*5*1.05 =   0.580</t>
  </si>
  <si>
    <t xml:space="preserve">27532-1311   </t>
  </si>
  <si>
    <t xml:space="preserve">Základové pätky zo železobetónu tr. C16/20                                                                              </t>
  </si>
  <si>
    <t>1.00*0.80*1.09*2*1.05 =   1.831</t>
  </si>
  <si>
    <t xml:space="preserve">27536-1821   </t>
  </si>
  <si>
    <t xml:space="preserve">Výstuž základových pätiek BSt 500 (10505)                                                                               </t>
  </si>
  <si>
    <t xml:space="preserve">t       </t>
  </si>
  <si>
    <t xml:space="preserve">27911-3134   </t>
  </si>
  <si>
    <t xml:space="preserve">Základový múr hr. do 30 cm z tvárnic strateného debnenia vr. výplne, betón C16/20                                       </t>
  </si>
  <si>
    <t>(11.10+4.20*2+1.90*2+5.40*2+7.50)*0.50 =   20.800</t>
  </si>
  <si>
    <t>11.30*1.15 =   12.995</t>
  </si>
  <si>
    <t xml:space="preserve">27936-1821   </t>
  </si>
  <si>
    <t xml:space="preserve">Výstuž základových múrov BSt 500 (10505) /do salov tvarnic/                                                             </t>
  </si>
  <si>
    <t xml:space="preserve">2 - ZÁKLADY  spolu: </t>
  </si>
  <si>
    <t>3 - ZVISLÉ A KOMPLETNÉ KONŠTRUKCIE</t>
  </si>
  <si>
    <t xml:space="preserve">31321-21221  </t>
  </si>
  <si>
    <t xml:space="preserve">Oporny mur z kamena stiepany Andezit hr cca 40mm kladeny nasucho /lokalne spevnit maltou/                               </t>
  </si>
  <si>
    <t>45.25.50</t>
  </si>
  <si>
    <t>(4.09+2.26)*0.80*1.25+(1.35+1.30)*0.50*1.25 =   8.006</t>
  </si>
  <si>
    <t xml:space="preserve">33032-1410   </t>
  </si>
  <si>
    <t xml:space="preserve">Stĺpy a piliere zo železobetónu tr. C25/30                                                                              </t>
  </si>
  <si>
    <t>0.50*0.30*4.26*2 =   1.278</t>
  </si>
  <si>
    <t xml:space="preserve">33135-1101   </t>
  </si>
  <si>
    <t xml:space="preserve">Debnenie stĺpov prierezu 4-uholníka v. do 4 m zhotovenie                                                                </t>
  </si>
  <si>
    <t>(0.50+0.30)*2*4.26*2 =   13.632</t>
  </si>
  <si>
    <t xml:space="preserve">33135-1102   </t>
  </si>
  <si>
    <t xml:space="preserve">Debnenie stĺpov prierezu 4-uholníka v. do 4 m odstránenie                                                               </t>
  </si>
  <si>
    <t xml:space="preserve">33136-1821   </t>
  </si>
  <si>
    <t xml:space="preserve">Výstuž stĺpov hranatých BSt 500 (10505)                                                                                 </t>
  </si>
  <si>
    <t xml:space="preserve">3 - ZVISLÉ A KOMPLETNÉ KONŠTRUKCIE  spolu: </t>
  </si>
  <si>
    <t>4 - VODOROVNÉ KONŠTRUKCIE</t>
  </si>
  <si>
    <t xml:space="preserve">43431-1115   </t>
  </si>
  <si>
    <t xml:space="preserve">Stupne na terén alebo na dosku bez poteru z betónu tr. B 20                                                             </t>
  </si>
  <si>
    <t>1.31*5*2 =   13.100</t>
  </si>
  <si>
    <t xml:space="preserve">43435-1141   </t>
  </si>
  <si>
    <t xml:space="preserve">Debnenie stupňov priamočiarych zhotovenie                                                                               </t>
  </si>
  <si>
    <t>0.45*1.31*5*2 =   5.895</t>
  </si>
  <si>
    <t xml:space="preserve">43435-1142   </t>
  </si>
  <si>
    <t xml:space="preserve">Debnenie stupňov priamočiarych odstránenie                                                                              </t>
  </si>
  <si>
    <t xml:space="preserve">4 - VODOROVNÉ KONŠTRUKCIE  spolu: </t>
  </si>
  <si>
    <t>6 - ÚPRAVY POVRCHOV, PODLAHY, VÝPLNE</t>
  </si>
  <si>
    <t xml:space="preserve">63131-5511   </t>
  </si>
  <si>
    <t xml:space="preserve">Mazanina z betónu prostého tr. C12/15 hr. 12-24 cm                                                                      </t>
  </si>
  <si>
    <t xml:space="preserve">podkl b'                                                                       </t>
  </si>
  <si>
    <t>P1'  (2.75*11.10+1.85*2.90*2)*0.15 =   6.188</t>
  </si>
  <si>
    <t>P3'  10.40*0.20 =   2.080</t>
  </si>
  <si>
    <t xml:space="preserve">63131-9175   </t>
  </si>
  <si>
    <t xml:space="preserve">Prípl. za stiahnutie povrchu mazaniny pred vlož. výstuže hr. do 24 cm                                                   </t>
  </si>
  <si>
    <t xml:space="preserve">63135-1101   </t>
  </si>
  <si>
    <t xml:space="preserve">Debnenie stien, rýh a otvorov v podlahách zhotovenie                                                                    </t>
  </si>
  <si>
    <t>32.0*0.15+3.20*0.20*2 =   6.080</t>
  </si>
  <si>
    <t xml:space="preserve">63135-1102   </t>
  </si>
  <si>
    <t xml:space="preserve">Debnenie stien, rýh a otvorov v podlahách odstránenie                                                                   </t>
  </si>
  <si>
    <t xml:space="preserve">63136-2021   </t>
  </si>
  <si>
    <t xml:space="preserve">Výstuž betónových mazanín zo zvarovaných sietí Kari                                                                     </t>
  </si>
  <si>
    <t xml:space="preserve">P1,P3 podkl b'                                                                 </t>
  </si>
  <si>
    <t>2x 150/150/6.3'  (41.25+10.40)*3.87*0.001*2 =   0.400</t>
  </si>
  <si>
    <t xml:space="preserve">63157-1003   </t>
  </si>
  <si>
    <t xml:space="preserve">Násyp zo štrkopiesku 0-32 spevňujúceho                                                                                  </t>
  </si>
  <si>
    <t>P1-P3'  86.70*0.15 =   13.005</t>
  </si>
  <si>
    <t xml:space="preserve">63292-14111  </t>
  </si>
  <si>
    <t xml:space="preserve">Dlažba z betónových dlaždíc hr. 4 cm kladených do Tmelu hr 10mm                                                         </t>
  </si>
  <si>
    <t>P3'  5.20*2 =   10.400</t>
  </si>
  <si>
    <t>podstupnice'  1.31*0.15*5*2 =   1.965</t>
  </si>
  <si>
    <t xml:space="preserve">63711-1113   </t>
  </si>
  <si>
    <t xml:space="preserve">Odkvapový chodník zo štrkopiesku hr. 200 mm so zhutnením                                                                </t>
  </si>
  <si>
    <t xml:space="preserve">  .  .  </t>
  </si>
  <si>
    <t xml:space="preserve">b'                                                                             </t>
  </si>
  <si>
    <t>pod okap ch'  14.58 =   14.580</t>
  </si>
  <si>
    <t>pod odvod zlab'  12.50*0.40 =   5.000</t>
  </si>
  <si>
    <t xml:space="preserve">63721-1121   </t>
  </si>
  <si>
    <t xml:space="preserve">Odkvapový chodník z betónových dlaždíc hr. 40 mm kladených do piesku so zaliatím škár MC                                </t>
  </si>
  <si>
    <t xml:space="preserve">a'                                                                             </t>
  </si>
  <si>
    <t>(12.50+5.90*2)*0.60 =   14.580</t>
  </si>
  <si>
    <t xml:space="preserve">63731-1122   </t>
  </si>
  <si>
    <t xml:space="preserve">Odkvapový chodník z betónových chodníkových obrubníkov stojatých  do lôžka z betónu                                     </t>
  </si>
  <si>
    <t xml:space="preserve">6 - ÚPRAVY POVRCHOV, PODLAHY, VÝPLNE  spolu: </t>
  </si>
  <si>
    <t>9 - OSTATNÉ KONŠTRUKCIE A PRÁCE</t>
  </si>
  <si>
    <t>221</t>
  </si>
  <si>
    <t xml:space="preserve">93511-1111   </t>
  </si>
  <si>
    <t xml:space="preserve">Osadenie priekop. žľabu z bet. tvárnic š. do 500 mm do lôžka z kameniva hr. 100 mm                                      </t>
  </si>
  <si>
    <t>45.23.12</t>
  </si>
  <si>
    <t>i'  12.50 =   12.500</t>
  </si>
  <si>
    <t xml:space="preserve">592 27523011 </t>
  </si>
  <si>
    <t xml:space="preserve">Žľabovka betonova 400x400x80 mm                                                                                         </t>
  </si>
  <si>
    <t xml:space="preserve">kus     </t>
  </si>
  <si>
    <t>26.61.11</t>
  </si>
  <si>
    <t>003</t>
  </si>
  <si>
    <t xml:space="preserve">94194-1041   </t>
  </si>
  <si>
    <t xml:space="preserve">Montáž lešenia ľahk. radového s podlahami š. do 1,2 m v. do 10 m                                                        </t>
  </si>
  <si>
    <t>45.25.10</t>
  </si>
  <si>
    <t>(10.96+1.20*4)*5.55+3.45*4.30*2 =   117.138</t>
  </si>
  <si>
    <t xml:space="preserve">94194-1291   </t>
  </si>
  <si>
    <t xml:space="preserve">Príplatok za prvý a každý ďalší mesiac použitia lešenia k pol. -1041                                                    </t>
  </si>
  <si>
    <t xml:space="preserve">94194-1841   </t>
  </si>
  <si>
    <t xml:space="preserve">Demontáž lešenia ľahk. radového s podlahami š. do 1,2 m v. do 10 m                                                      </t>
  </si>
  <si>
    <t xml:space="preserve">94195-5004   </t>
  </si>
  <si>
    <t xml:space="preserve">Lešenie ľahké prac. pomocné výš. podlahy do 3,5 m                                                                       </t>
  </si>
  <si>
    <t xml:space="preserve">nizsia budova'                                                                 </t>
  </si>
  <si>
    <t>1.20*(11.14+4.84*2+1.70*2+1.20*8) =   40.584</t>
  </si>
  <si>
    <t xml:space="preserve">95290-1111   </t>
  </si>
  <si>
    <t xml:space="preserve">Vyčistenie budov byt. alebo občian. výstavby pri výške podlažia do 4 m                                                  </t>
  </si>
  <si>
    <t>45.45.13</t>
  </si>
  <si>
    <t xml:space="preserve">99801-1001   </t>
  </si>
  <si>
    <t xml:space="preserve">Presun hmôt pre budovy murované výšky do 6 m                                                                            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</si>
  <si>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</si>
  <si>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</si>
  <si>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</si>
  <si>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</si>
  <si>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</si>
  <si>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</si>
  <si>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71100-00062  </t>
  </si>
  <si>
    <t xml:space="preserve">M+D Ochranna nopova folia                                                                                               </t>
  </si>
  <si>
    <t>I</t>
  </si>
  <si>
    <t>45.22.20</t>
  </si>
  <si>
    <t>(11.30+5.0*2+5.15*2+7.50)*0.70 =   27.370</t>
  </si>
  <si>
    <t xml:space="preserve">71111-1001   </t>
  </si>
  <si>
    <t xml:space="preserve">Zhotovenie izolácie proti vlhkosti za studena vodor. náterom asfalt. penetr.                                            </t>
  </si>
  <si>
    <t>P3'  10.40 =   10.400</t>
  </si>
  <si>
    <t xml:space="preserve">111 631500   </t>
  </si>
  <si>
    <t xml:space="preserve">Lak asfaltovy ALP-PENETRAL sudy                                                                                         </t>
  </si>
  <si>
    <t>27.10.81</t>
  </si>
  <si>
    <t xml:space="preserve">71111-31111  </t>
  </si>
  <si>
    <t xml:space="preserve">Izolácia proti vlhkosti vodor. náterom SCHOMBURG /alebo ekvivalent/                                                     </t>
  </si>
  <si>
    <t>2.90*11.10+1.85*3.00*2 =   43.290</t>
  </si>
  <si>
    <t xml:space="preserve">71149-1171   </t>
  </si>
  <si>
    <t xml:space="preserve">Zhotovenie izolácie tlakovej položením podkladnej textílie vodor.                                                       </t>
  </si>
  <si>
    <t>oporny mur'  1.00*(4.10+2.30)+0.50*(1.35+1.30) =   7.725</t>
  </si>
  <si>
    <t xml:space="preserve">71149-1271   </t>
  </si>
  <si>
    <t xml:space="preserve">Zhotovenie izolácie tlakovej položením podkladnej textílie zvislej                                                      </t>
  </si>
  <si>
    <t xml:space="preserve">opor mur'                                                                      </t>
  </si>
  <si>
    <t>(4.10+1.35+2.30+1.30+1.00*2+0.50*2)*1.25 =   15.063</t>
  </si>
  <si>
    <t>(4.10+2.30)*0.40+2.15*0.90*2 =   6.430</t>
  </si>
  <si>
    <t>(7.725+21.493)*1.05 =   30.679</t>
  </si>
  <si>
    <t xml:space="preserve">99871-1201   </t>
  </si>
  <si>
    <t xml:space="preserve">Presun hmôt pre izolácie proti vode v objektoch výšky do 6 m                                                            </t>
  </si>
  <si>
    <t xml:space="preserve">%       </t>
  </si>
  <si>
    <t xml:space="preserve">711 - Izolácie proti vode a vlhkosti  spolu: </t>
  </si>
  <si>
    <t>762 - Konštrukcie tesárske</t>
  </si>
  <si>
    <t>762</t>
  </si>
  <si>
    <t xml:space="preserve">76200-0451   </t>
  </si>
  <si>
    <t xml:space="preserve">M+D Dreveny lepeny vaznik v. 600mm ,dl. 11,41m,  vr impregnacie,dopravy,komplet                                         </t>
  </si>
  <si>
    <t xml:space="preserve">kompl   </t>
  </si>
  <si>
    <t>45.42.13</t>
  </si>
  <si>
    <t xml:space="preserve">76211-2110   </t>
  </si>
  <si>
    <t xml:space="preserve">Montáž stien a priečok na hladko z hran. reziva prier. pl. do 120 cm2                                                   </t>
  </si>
  <si>
    <t>pol 13'  150.0 =   150.000</t>
  </si>
  <si>
    <t xml:space="preserve">76211-2130   </t>
  </si>
  <si>
    <t xml:space="preserve">Montáž stien a priečok na hladko z hran. reziva prier. pl. nad 224 do 288 cm2                                           </t>
  </si>
  <si>
    <t>pol 12'  230.0 =   230.000</t>
  </si>
  <si>
    <t xml:space="preserve">76219-5000   </t>
  </si>
  <si>
    <t xml:space="preserve">Spojovacie a ochranné prostriedky k montáži stien                                                                       </t>
  </si>
  <si>
    <t>5.18+1.5 =   6.680</t>
  </si>
  <si>
    <t xml:space="preserve">605 12/P12   </t>
  </si>
  <si>
    <t xml:space="preserve">Rezivo hoblovane SM/JD                                                                                                  </t>
  </si>
  <si>
    <t>20.30.11</t>
  </si>
  <si>
    <t>(5.18+1.50)*1.10 =   7.348</t>
  </si>
  <si>
    <t xml:space="preserve">76233-2120   </t>
  </si>
  <si>
    <t xml:space="preserve">Montáž krovov viazaných prierez. plocha nad 120 do 224 cm2                                                              </t>
  </si>
  <si>
    <t>45.22.11</t>
  </si>
  <si>
    <t>pol 7-9'  22.2+7.4+21.7 =   51.300</t>
  </si>
  <si>
    <t xml:space="preserve">76233-2140   </t>
  </si>
  <si>
    <t xml:space="preserve">Montáž krovov viazaných prierez. plocha nad 288 do 450 cm2                                                              </t>
  </si>
  <si>
    <t>pol 1-3'  38.0+52.8+41.0 =   131.800</t>
  </si>
  <si>
    <t xml:space="preserve">76234-1250   </t>
  </si>
  <si>
    <t xml:space="preserve">Montáž debnenia striech striech rovných a šikmých z hoblovaných dosiek                                                  </t>
  </si>
  <si>
    <t>pol 5,11'  138.0+86.00 =   224.000</t>
  </si>
  <si>
    <t xml:space="preserve">76234-2216   </t>
  </si>
  <si>
    <t xml:space="preserve">Montáž latovania do 60° rozpätie nad 400 do 600 mm                                                                      </t>
  </si>
  <si>
    <t>oblozenie okapu' 62.381 =   62.381</t>
  </si>
  <si>
    <t xml:space="preserve">76239-5000   </t>
  </si>
  <si>
    <t xml:space="preserve">Spojovacie a ochranné prostriedky k montáži krovov                                                                      </t>
  </si>
  <si>
    <t xml:space="preserve">605 12/P     </t>
  </si>
  <si>
    <t xml:space="preserve">Rezivo krovu  SM/JD                                                                                                     </t>
  </si>
  <si>
    <t>pol 4,10'  (0.43+0.10)*1.10 =   0.583</t>
  </si>
  <si>
    <t xml:space="preserve">pol 1-3,7-9'                                                                   </t>
  </si>
  <si>
    <t>(1.14+1.58+1.23+0.40+0.13+0.39)*1.10 =   5.357</t>
  </si>
  <si>
    <t xml:space="preserve">605 12/P141  </t>
  </si>
  <si>
    <t xml:space="preserve">Dosky hoblovane 1stranne SM/JD                                                                                          </t>
  </si>
  <si>
    <t>pol 5,11'  (3.45+2.15)*1.10 =   6.160</t>
  </si>
  <si>
    <t xml:space="preserve">76252-3104   </t>
  </si>
  <si>
    <t xml:space="preserve">Položenie podláh z dosiek hobľovaných na zraz,vr olistovania                                                            </t>
  </si>
  <si>
    <t>P2'  42.0 =   42.000</t>
  </si>
  <si>
    <t xml:space="preserve">76252-4104   </t>
  </si>
  <si>
    <t xml:space="preserve">Položenie podláh z dosiek hobľovaných na pero a drážku, vr olistovania                                                  </t>
  </si>
  <si>
    <t>P1'  34.30 =   34.300</t>
  </si>
  <si>
    <t xml:space="preserve">605 12/P16   </t>
  </si>
  <si>
    <t xml:space="preserve">Drevená podlaha na pero drážku hr 20mm, drevo SM                                                                        </t>
  </si>
  <si>
    <t>P1'  34.30*1.08 =   37.044</t>
  </si>
  <si>
    <t xml:space="preserve">605 12/P162  </t>
  </si>
  <si>
    <t xml:space="preserve">Drevená podlaha hr 30mm, spary , cerveny smrek                                                                          </t>
  </si>
  <si>
    <t>P2'  42.0*1.08 =   45.360</t>
  </si>
  <si>
    <t xml:space="preserve">76252-6110   </t>
  </si>
  <si>
    <t xml:space="preserve">Položenie vankúšov pod podlahy, rozpätie do 65 mm                                                                       </t>
  </si>
  <si>
    <t xml:space="preserve">76259-5000   </t>
  </si>
  <si>
    <t xml:space="preserve">Spojovacie a ochranné prostriedky k montáži podláh                                                                      </t>
  </si>
  <si>
    <t>P1,P2'  34.30*0.020+42.0*0.030 =   1.946</t>
  </si>
  <si>
    <t>P1 dr rost'  0.18 =   0.180</t>
  </si>
  <si>
    <t xml:space="preserve">76282-2130   </t>
  </si>
  <si>
    <t xml:space="preserve">Montáž stropníc z hraneného a polohr. reziva, prier. plocha nad 288 do 450 cm2                                          </t>
  </si>
  <si>
    <t>podlaha javisko-tram 160x180'  76.40 =   76.400</t>
  </si>
  <si>
    <t xml:space="preserve">76289-5000   </t>
  </si>
  <si>
    <t xml:space="preserve">Spojovacie a ochranné prostriedky k montáži stropov                                                                     </t>
  </si>
  <si>
    <t xml:space="preserve">605 000002   </t>
  </si>
  <si>
    <t xml:space="preserve">Rezivo SM/JD                                                                                                            </t>
  </si>
  <si>
    <t>20.30.20</t>
  </si>
  <si>
    <t>P2 tram 160x180'  2.20*1.08 =   2.376</t>
  </si>
  <si>
    <t>P1 rost'  0.18*1.08 =   0.194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</si>
  <si>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</si>
  <si>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</si>
  <si>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762 - Konštrukcie tesárske  spolu: </t>
  </si>
  <si>
    <t>764 - Konštrukcie klampiarske</t>
  </si>
  <si>
    <t>764</t>
  </si>
  <si>
    <t xml:space="preserve">76431-120181 </t>
  </si>
  <si>
    <t xml:space="preserve">Falcovaná hladká plechová krytina LINDAB  PLX  hr 0.6mm /alebo ekvivalent/,vratane doplnkov                             </t>
  </si>
  <si>
    <t>45.22.12</t>
  </si>
  <si>
    <t>S1,S2'  64.0+97.50 =   161.500</t>
  </si>
  <si>
    <t>celo'  0.35*67.85 =   23.748</t>
  </si>
  <si>
    <t xml:space="preserve">76435-22031  </t>
  </si>
  <si>
    <t xml:space="preserve">Klamp. lakoplast. žľaby pododkvap. polkruh. rš 330 dl 5m-                                                               </t>
  </si>
  <si>
    <t>45.22.13</t>
  </si>
  <si>
    <t xml:space="preserve">76435-92121  </t>
  </si>
  <si>
    <t xml:space="preserve">Klamp. lakoplast. žľaby kotlík konický pre rúry o d-125                                                                 </t>
  </si>
  <si>
    <t xml:space="preserve">76445-42032  </t>
  </si>
  <si>
    <t xml:space="preserve">Klamp. lakoplast.rúry odpadové kruhové d-120                                                                            </t>
  </si>
  <si>
    <t xml:space="preserve">76498-1014   </t>
  </si>
  <si>
    <t xml:space="preserve">Paropriepustná fólia pod strešnú krytinu separacna vrstva-nepieskovana lepenka hr 3mm                                   </t>
  </si>
  <si>
    <t xml:space="preserve">99876-4201   </t>
  </si>
  <si>
    <t xml:space="preserve">Presun hmôt pre klampiarske konštr. v objektoch  výšky do 6 m                                                           </t>
  </si>
  <si>
    <t xml:space="preserve">764 - Konštrukcie klampiarske  spolu: </t>
  </si>
  <si>
    <t>766 - Konštrukcie stolárske</t>
  </si>
  <si>
    <t>766</t>
  </si>
  <si>
    <t xml:space="preserve">76600-008491 </t>
  </si>
  <si>
    <t xml:space="preserve">M+D Dvere interierove drevene,plne 800x1970, s drev zarubnou, vr klucky a drev prahu                                    </t>
  </si>
  <si>
    <t>D1'  1 =   1.000</t>
  </si>
  <si>
    <t xml:space="preserve">76600-008492 </t>
  </si>
  <si>
    <t xml:space="preserve">M+D Dvere exterierove drevene,plne,nezateplene  900x1970, s drev zarubnou, vr klucky a drev prahu                       </t>
  </si>
  <si>
    <t>D2'  3 =   3.000</t>
  </si>
  <si>
    <t xml:space="preserve">76641-111311 </t>
  </si>
  <si>
    <t xml:space="preserve">M+D Oblozenie fasady drevenym obkladom cerveny smrek, vratane podpornej pozink konstrukcie                              </t>
  </si>
  <si>
    <t xml:space="preserve">steny                                                                          </t>
  </si>
  <si>
    <t xml:space="preserve">pohlad vychodny                                                                </t>
  </si>
  <si>
    <t>zb stlpy'  (0.66+0.46)*2*4.50*2 =   20.160</t>
  </si>
  <si>
    <t>pod podiom'  (10.96+0.40*2)*1.00 =   11.760</t>
  </si>
  <si>
    <t>drev nosnik'  1.91*10.96+0.85*0.46*2 =   21.716</t>
  </si>
  <si>
    <t xml:space="preserve">76641-2112   </t>
  </si>
  <si>
    <t xml:space="preserve">Montáž oblož. stien nad 1m2 palub. z mäk. dreva š. do 80mm                                                              </t>
  </si>
  <si>
    <t xml:space="preserve">m01'                                                                           </t>
  </si>
  <si>
    <t>6.70*3.80+5.60*4.62*2+3.25*4.15*2+0.60*0.30*2+(2.65*2+6.04)*0.50 =   110.209</t>
  </si>
  <si>
    <t>-0.90*2.00*2-0.88*2.90*2 =   -8.704</t>
  </si>
  <si>
    <t>(0.88+2.90*2)*0.27*2 =   3.607</t>
  </si>
  <si>
    <t xml:space="preserve">76641-2113   </t>
  </si>
  <si>
    <t xml:space="preserve">Montáž oblož. stien nad 1m2 palub. z mäk. dreva š. do100mm                                                              </t>
  </si>
  <si>
    <t xml:space="preserve">m02,03'                                                                        </t>
  </si>
  <si>
    <t>11.14*2.45+4.84*2.85*2+1.95*3.10*2+1.54*2.80*2+2.45*2.85 =   82.578</t>
  </si>
  <si>
    <t>-2.00*0.50*2-0.90*2.00*3-0.80*1.97 =   -8.976</t>
  </si>
  <si>
    <t>(2.00+0.50)*2*0.30*2 =   3.000</t>
  </si>
  <si>
    <t xml:space="preserve">611 0000172  </t>
  </si>
  <si>
    <t xml:space="preserve">Dreveny obklad stien ,na pero drazku, drevo SM hoblovane                                                                </t>
  </si>
  <si>
    <t>20.30.12</t>
  </si>
  <si>
    <t>(105.112+76.602)*1.04 =   188.983</t>
  </si>
  <si>
    <t xml:space="preserve">99876-6201   </t>
  </si>
  <si>
    <t xml:space="preserve">Presun hmôt pre konštr. stolárske v objektoch výšky do 6 m                                                              </t>
  </si>
  <si>
    <t xml:space="preserve">766 - Konštrukcie stolárske  spolu: </t>
  </si>
  <si>
    <t>767 - Konštrukcie doplnk. kovové stavebné</t>
  </si>
  <si>
    <t>767</t>
  </si>
  <si>
    <t xml:space="preserve">76700-008211 </t>
  </si>
  <si>
    <t xml:space="preserve">M+D Plastove okno,izolacne 3-sklo, sklopne 2000x500,dub, vratane vonkaj a vnutornych parapetov                          </t>
  </si>
  <si>
    <t>45.42.12</t>
  </si>
  <si>
    <t>pol O1'  2 =   2.000</t>
  </si>
  <si>
    <t xml:space="preserve">76799-5104   </t>
  </si>
  <si>
    <t xml:space="preserve">Montáž atypických stavebných doplnk. konštrukcií do 50 kg                                                               </t>
  </si>
  <si>
    <t xml:space="preserve">kg      </t>
  </si>
  <si>
    <t>ocel profil IPE 150 -javisko'  172.0 =   172.000</t>
  </si>
  <si>
    <t xml:space="preserve">553 000024   </t>
  </si>
  <si>
    <t xml:space="preserve">Oceľové konštrukcie - IPE 150                                                                                           </t>
  </si>
  <si>
    <t>28.11.23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</si>
  <si>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</si>
  <si>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</si>
  <si>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767 - Konštrukcie doplnk. kovové stavebné  spolu: </t>
  </si>
  <si>
    <t>783 - Nátery</t>
  </si>
  <si>
    <t>783</t>
  </si>
  <si>
    <t xml:space="preserve">78322-5100   </t>
  </si>
  <si>
    <t xml:space="preserve">Nátery kov. stav. doplnk. konštr. syntet. dvojnás.+1x email                                                             </t>
  </si>
  <si>
    <t>45.44.21</t>
  </si>
  <si>
    <t>oc konstr IPE 150'  0.587*11.10 =   6.516</t>
  </si>
  <si>
    <t xml:space="preserve">78361-7100   </t>
  </si>
  <si>
    <t xml:space="preserve">Nátery stolár. výrobkov olejové 2x                                                                                      </t>
  </si>
  <si>
    <t>45.44.22</t>
  </si>
  <si>
    <t xml:space="preserve">78372-6200   </t>
  </si>
  <si>
    <t xml:space="preserve">Nátery tesárskych konštr. syntetické lazur. lakom 2x lakovanie                                                          </t>
  </si>
  <si>
    <t>podhlady'  138.0+86.0 =   224.000</t>
  </si>
  <si>
    <t xml:space="preserve">obklad stien'                                                                  </t>
  </si>
  <si>
    <t>(105.112+76.602)*2+53.636 =   417.064</t>
  </si>
  <si>
    <t>krokvy'  0.55*131.80+0.42*51.30 =   94.036</t>
  </si>
  <si>
    <t>drevost'  0.45*230.0+0.30*150.0 =   148.500</t>
  </si>
  <si>
    <t xml:space="preserve">78378-21031  </t>
  </si>
  <si>
    <t xml:space="preserve">Nátery tesárskych konštr. prostriedkom protihnilobným                                                                   </t>
  </si>
  <si>
    <t>P2 podlah tramy'  0.78*76.40 =   59.592</t>
  </si>
  <si>
    <t>P1 rost'  0.21*73.0 =   15.330</t>
  </si>
  <si>
    <t>P1,P2'  (34.30+42.0)*2 =   152.600</t>
  </si>
  <si>
    <t xml:space="preserve">krov'                                                                          </t>
  </si>
  <si>
    <t>0.70*131.80+0.24*120.0+138.0*2+0.54*51.30+0.24*26.0+86.0*2 =   603.002</t>
  </si>
  <si>
    <t>drevostavba'  0.60*230.0+0.40*150.0 =   198.000</t>
  </si>
  <si>
    <t>drev obklad stien'  (105.112+76.602+53.636)*2 =   470.700</t>
  </si>
  <si>
    <t xml:space="preserve">783 - Nátery  spolu: </t>
  </si>
  <si>
    <t xml:space="preserve">PRÁCE A DODÁVKY PSV  spolu: </t>
  </si>
  <si>
    <t>PRÁCE A DODÁVKY M</t>
  </si>
  <si>
    <t>M21 - 155 Elektromontáže</t>
  </si>
  <si>
    <t xml:space="preserve">21000-01     </t>
  </si>
  <si>
    <t xml:space="preserve">ELEKTROINŠTALÁCIA                                                                                                       </t>
  </si>
  <si>
    <t xml:space="preserve">EUR     </t>
  </si>
  <si>
    <t xml:space="preserve">M21 - 155 Elektromontáže  spolu: </t>
  </si>
  <si>
    <t xml:space="preserve">PRÁCE A DODÁVKY M  spolu: </t>
  </si>
  <si>
    <t>Za rozpočet celkom</t>
  </si>
  <si>
    <t>Projektant:</t>
  </si>
  <si>
    <t xml:space="preserve">Spracoval:                        </t>
  </si>
  <si>
    <t>Objekt :SO 02 Amfiteáter, ASR</t>
  </si>
  <si>
    <t xml:space="preserve">Stavba :DRIENICA, IHRISKO A AMFITEÁTER </t>
  </si>
  <si>
    <t xml:space="preserve">Dátum: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</si>
</sst>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 quotePrefix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7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4.140625" style="29" customWidth="1"/>
    <col min="2" max="2" width="5.00390625" style="30" customWidth="1"/>
    <col min="3" max="3" width="13.00390625" style="31" customWidth="1"/>
    <col min="4" max="4" width="35.7109375" style="38" customWidth="1"/>
    <col min="5" max="5" width="10.7109375" style="33" customWidth="1"/>
    <col min="6" max="6" width="5.28125" style="32" customWidth="1"/>
    <col min="7" max="7" width="9.7109375" style="34" customWidth="1"/>
    <col min="8" max="9" width="9.7109375" style="34" hidden="1" customWidth="1"/>
    <col min="10" max="10" width="10.7109375" style="34" customWidth="1"/>
    <col min="11" max="11" width="7.421875" style="35" hidden="1" customWidth="1"/>
    <col min="12" max="12" width="8.28125" style="35" hidden="1" customWidth="1"/>
    <col min="13" max="13" width="9.140625" style="33" hidden="1" customWidth="1"/>
    <col min="14" max="14" width="7.00390625" style="33" hidden="1" customWidth="1"/>
    <col min="15" max="15" width="3.57421875" style="32" customWidth="1"/>
    <col min="16" max="16" width="12.7109375" style="32" hidden="1" customWidth="1"/>
    <col min="17" max="19" width="13.28125" style="33" hidden="1" customWidth="1"/>
    <col min="20" max="20" width="10.57421875" style="36" hidden="1" customWidth="1"/>
    <col min="21" max="21" width="10.28125" style="36" hidden="1" customWidth="1"/>
    <col min="22" max="22" width="5.7109375" style="36" hidden="1" customWidth="1"/>
    <col min="23" max="23" width="9.140625" style="37" customWidth="1"/>
    <col min="24" max="25" width="5.7109375" style="32" customWidth="1"/>
    <col min="26" max="26" width="6.57421875" style="32" customWidth="1"/>
    <col min="27" max="27" width="24.8515625" style="32" customWidth="1"/>
    <col min="28" max="28" width="4.28125" style="32" customWidth="1"/>
    <col min="29" max="29" width="8.28125" style="32" customWidth="1"/>
    <col min="30" max="30" width="8.7109375" style="32" customWidth="1"/>
    <col min="31" max="34" width="9.140625" style="32" customWidth="1"/>
    <col min="35" max="16384" width="9.140625" style="1" customWidth="1"/>
  </cols>
  <sheetData>
    <row r="1" spans="1:34" ht="12.75">
      <c r="A1" s="19" t="s">
        <v>54</v>
      </c>
      <c r="B1" s="1"/>
      <c r="C1" s="1"/>
      <c r="D1" s="1"/>
      <c r="E1" s="19" t="s">
        <v>461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9" t="s">
        <v>2</v>
      </c>
      <c r="AA1" s="39" t="s">
        <v>3</v>
      </c>
      <c r="AB1" s="39" t="s">
        <v>4</v>
      </c>
      <c r="AC1" s="39" t="s">
        <v>5</v>
      </c>
      <c r="AD1" s="39" t="s">
        <v>6</v>
      </c>
      <c r="AE1" s="1"/>
      <c r="AF1" s="1"/>
      <c r="AG1" s="1"/>
      <c r="AH1" s="1"/>
    </row>
    <row r="2" spans="1:34" ht="12.75">
      <c r="A2" s="19" t="s">
        <v>460</v>
      </c>
      <c r="B2" s="1"/>
      <c r="C2" s="1"/>
      <c r="D2" s="1"/>
      <c r="E2" s="19" t="s">
        <v>55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9" t="s">
        <v>7</v>
      </c>
      <c r="AA2" s="40" t="s">
        <v>24</v>
      </c>
      <c r="AB2" s="40" t="s">
        <v>8</v>
      </c>
      <c r="AC2" s="40"/>
      <c r="AD2" s="41"/>
      <c r="AE2" s="1"/>
      <c r="AF2" s="1"/>
      <c r="AG2" s="1"/>
      <c r="AH2" s="1"/>
    </row>
    <row r="3" spans="1:34" ht="12.75">
      <c r="A3" s="19" t="s">
        <v>17</v>
      </c>
      <c r="B3" s="1"/>
      <c r="C3" s="1"/>
      <c r="D3" s="1"/>
      <c r="E3" s="19" t="s">
        <v>464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9" t="s">
        <v>9</v>
      </c>
      <c r="AA3" s="40" t="s">
        <v>25</v>
      </c>
      <c r="AB3" s="40" t="s">
        <v>8</v>
      </c>
      <c r="AC3" s="40" t="s">
        <v>10</v>
      </c>
      <c r="AD3" s="41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9" t="s">
        <v>12</v>
      </c>
      <c r="AA4" s="40" t="s">
        <v>26</v>
      </c>
      <c r="AB4" s="40" t="s">
        <v>8</v>
      </c>
      <c r="AC4" s="40"/>
      <c r="AD4" s="41"/>
      <c r="AE4" s="1"/>
      <c r="AF4" s="1"/>
      <c r="AG4" s="1"/>
      <c r="AH4" s="1"/>
    </row>
    <row r="5" spans="1:34" ht="12.75">
      <c r="A5" s="19" t="s">
        <v>463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9" t="s">
        <v>13</v>
      </c>
      <c r="AA5" s="40" t="s">
        <v>25</v>
      </c>
      <c r="AB5" s="40" t="s">
        <v>8</v>
      </c>
      <c r="AC5" s="40" t="s">
        <v>10</v>
      </c>
      <c r="AD5" s="41" t="s">
        <v>11</v>
      </c>
      <c r="AE5" s="1"/>
      <c r="AF5" s="1"/>
      <c r="AG5" s="1"/>
      <c r="AH5" s="1"/>
    </row>
    <row r="6" spans="1:34" ht="12.75">
      <c r="A6" s="19" t="s">
        <v>462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14</v>
      </c>
      <c r="I9" s="10" t="s">
        <v>18</v>
      </c>
      <c r="J9" s="10" t="s">
        <v>19</v>
      </c>
      <c r="K9" s="11" t="s">
        <v>20</v>
      </c>
      <c r="L9" s="12"/>
      <c r="M9" s="13" t="s">
        <v>21</v>
      </c>
      <c r="N9" s="12"/>
      <c r="O9" s="20" t="s">
        <v>1</v>
      </c>
      <c r="P9" s="21" t="s">
        <v>34</v>
      </c>
      <c r="Q9" s="22" t="s">
        <v>31</v>
      </c>
      <c r="R9" s="22" t="s">
        <v>31</v>
      </c>
      <c r="S9" s="23" t="s">
        <v>31</v>
      </c>
      <c r="T9" s="27" t="s">
        <v>35</v>
      </c>
      <c r="U9" s="27" t="s">
        <v>36</v>
      </c>
      <c r="V9" s="27" t="s">
        <v>37</v>
      </c>
      <c r="W9" s="28" t="s">
        <v>23</v>
      </c>
      <c r="X9" s="28" t="s">
        <v>38</v>
      </c>
      <c r="Y9" s="28" t="s">
        <v>39</v>
      </c>
      <c r="Z9" s="1"/>
      <c r="AA9" s="1"/>
      <c r="AB9" s="1" t="s">
        <v>37</v>
      </c>
      <c r="AC9" s="1"/>
      <c r="AD9" s="1"/>
      <c r="AE9" s="1"/>
      <c r="AF9" s="1"/>
      <c r="AG9" s="1"/>
      <c r="AH9" s="1"/>
    </row>
    <row r="10" spans="1:34" ht="13.5" thickBot="1">
      <c r="A10" s="14" t="s">
        <v>40</v>
      </c>
      <c r="B10" s="15" t="s">
        <v>41</v>
      </c>
      <c r="C10" s="16"/>
      <c r="D10" s="15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  <c r="I10" s="15" t="s">
        <v>22</v>
      </c>
      <c r="J10" s="15"/>
      <c r="K10" s="15" t="s">
        <v>33</v>
      </c>
      <c r="L10" s="15" t="s">
        <v>19</v>
      </c>
      <c r="M10" s="17" t="s">
        <v>33</v>
      </c>
      <c r="N10" s="15" t="s">
        <v>19</v>
      </c>
      <c r="O10" s="18" t="s">
        <v>47</v>
      </c>
      <c r="P10" s="24"/>
      <c r="Q10" s="25" t="s">
        <v>48</v>
      </c>
      <c r="R10" s="25" t="s">
        <v>49</v>
      </c>
      <c r="S10" s="26" t="s">
        <v>50</v>
      </c>
      <c r="T10" s="27" t="s">
        <v>51</v>
      </c>
      <c r="U10" s="27" t="s">
        <v>52</v>
      </c>
      <c r="V10" s="27" t="s">
        <v>53</v>
      </c>
      <c r="W10" s="28"/>
      <c r="X10" s="1"/>
      <c r="Y10" s="1"/>
      <c r="Z10" s="1"/>
      <c r="AA10" s="1"/>
      <c r="AB10" s="1" t="s">
        <v>56</v>
      </c>
      <c r="AC10" s="1"/>
      <c r="AD10" s="1"/>
      <c r="AE10" s="1"/>
      <c r="AF10" s="1"/>
      <c r="AG10" s="1"/>
      <c r="AH10" s="1"/>
    </row>
    <row r="11" ht="13.5" thickTop="1"/>
    <row r="12" ht="12.75">
      <c r="B12" s="42" t="s">
        <v>58</v>
      </c>
    </row>
    <row r="13" ht="12.75">
      <c r="B13" s="31" t="s">
        <v>59</v>
      </c>
    </row>
    <row r="14" spans="1:28" ht="12.75">
      <c r="A14" s="29">
        <v>1</v>
      </c>
      <c r="B14" s="30" t="s">
        <v>60</v>
      </c>
      <c r="C14" s="31" t="s">
        <v>61</v>
      </c>
      <c r="D14" s="38" t="s">
        <v>62</v>
      </c>
      <c r="E14" s="33">
        <v>30.978</v>
      </c>
      <c r="F14" s="32" t="s">
        <v>63</v>
      </c>
      <c r="H14" s="34">
        <f>ROUND(E14*G14,2)</f>
        <v>0</v>
      </c>
      <c r="J14" s="34">
        <f>ROUND(E14*G14,2)</f>
        <v>0</v>
      </c>
      <c r="P14" s="32" t="s">
        <v>64</v>
      </c>
      <c r="V14" s="36" t="s">
        <v>16</v>
      </c>
      <c r="Z14" s="32" t="s">
        <v>65</v>
      </c>
      <c r="AA14" s="32">
        <v>102010101</v>
      </c>
      <c r="AB14" s="32">
        <v>1</v>
      </c>
    </row>
    <row r="15" spans="4:22" ht="12.75">
      <c r="D15" s="38" t="s">
        <v>66</v>
      </c>
      <c r="V15" s="36" t="s">
        <v>0</v>
      </c>
    </row>
    <row r="16" spans="1:28" ht="12.75">
      <c r="A16" s="29">
        <v>2</v>
      </c>
      <c r="B16" s="30" t="s">
        <v>60</v>
      </c>
      <c r="C16" s="31" t="s">
        <v>67</v>
      </c>
      <c r="D16" s="38" t="s">
        <v>68</v>
      </c>
      <c r="E16" s="33">
        <v>34.5</v>
      </c>
      <c r="F16" s="32" t="s">
        <v>63</v>
      </c>
      <c r="H16" s="34">
        <f>ROUND(E16*G16,2)</f>
        <v>0</v>
      </c>
      <c r="J16" s="34">
        <f>ROUND(E16*G16,2)</f>
        <v>0</v>
      </c>
      <c r="P16" s="32" t="s">
        <v>64</v>
      </c>
      <c r="V16" s="36" t="s">
        <v>16</v>
      </c>
      <c r="Z16" s="32" t="s">
        <v>65</v>
      </c>
      <c r="AA16" s="32">
        <v>103010202001</v>
      </c>
      <c r="AB16" s="32">
        <v>1</v>
      </c>
    </row>
    <row r="17" spans="4:22" ht="12.75">
      <c r="D17" s="38" t="s">
        <v>69</v>
      </c>
      <c r="V17" s="36" t="s">
        <v>0</v>
      </c>
    </row>
    <row r="18" spans="1:28" ht="12.75">
      <c r="A18" s="29">
        <v>3</v>
      </c>
      <c r="B18" s="30" t="s">
        <v>60</v>
      </c>
      <c r="C18" s="31" t="s">
        <v>70</v>
      </c>
      <c r="D18" s="38" t="s">
        <v>71</v>
      </c>
      <c r="E18" s="33">
        <v>32.128</v>
      </c>
      <c r="F18" s="32" t="s">
        <v>63</v>
      </c>
      <c r="H18" s="34">
        <f>ROUND(E18*G18,2)</f>
        <v>0</v>
      </c>
      <c r="J18" s="34">
        <f>ROUND(E18*G18,2)</f>
        <v>0</v>
      </c>
      <c r="P18" s="32" t="s">
        <v>64</v>
      </c>
      <c r="V18" s="36" t="s">
        <v>16</v>
      </c>
      <c r="Z18" s="32" t="s">
        <v>65</v>
      </c>
      <c r="AA18" s="32">
        <v>103020102001</v>
      </c>
      <c r="AB18" s="32">
        <v>1</v>
      </c>
    </row>
    <row r="19" spans="4:22" ht="12.75">
      <c r="D19" s="38" t="s">
        <v>72</v>
      </c>
      <c r="V19" s="36" t="s">
        <v>0</v>
      </c>
    </row>
    <row r="20" spans="4:22" ht="12.75">
      <c r="D20" s="38" t="s">
        <v>73</v>
      </c>
      <c r="V20" s="36" t="s">
        <v>0</v>
      </c>
    </row>
    <row r="21" spans="4:22" ht="12.75">
      <c r="D21" s="43" t="s">
        <v>74</v>
      </c>
      <c r="V21" s="36" t="s">
        <v>0</v>
      </c>
    </row>
    <row r="22" spans="4:22" ht="12.75">
      <c r="D22" s="43" t="s">
        <v>75</v>
      </c>
      <c r="V22" s="36" t="s">
        <v>0</v>
      </c>
    </row>
    <row r="23" spans="4:22" ht="12.75">
      <c r="D23" s="43" t="s">
        <v>76</v>
      </c>
      <c r="V23" s="36" t="s">
        <v>0</v>
      </c>
    </row>
    <row r="24" spans="1:28" ht="12.75">
      <c r="A24" s="29">
        <v>4</v>
      </c>
      <c r="B24" s="30" t="s">
        <v>60</v>
      </c>
      <c r="C24" s="31" t="s">
        <v>77</v>
      </c>
      <c r="D24" s="38" t="s">
        <v>78</v>
      </c>
      <c r="E24" s="33">
        <v>8.91</v>
      </c>
      <c r="F24" s="32" t="s">
        <v>63</v>
      </c>
      <c r="H24" s="34">
        <f>ROUND(E24*G24,2)</f>
        <v>0</v>
      </c>
      <c r="J24" s="34">
        <f>ROUND(E24*G24,2)</f>
        <v>0</v>
      </c>
      <c r="P24" s="32" t="s">
        <v>64</v>
      </c>
      <c r="V24" s="36" t="s">
        <v>16</v>
      </c>
      <c r="Z24" s="32" t="s">
        <v>65</v>
      </c>
      <c r="AA24" s="32">
        <v>103020202001</v>
      </c>
      <c r="AB24" s="32">
        <v>1</v>
      </c>
    </row>
    <row r="25" spans="4:22" ht="12.75">
      <c r="D25" s="43" t="s">
        <v>79</v>
      </c>
      <c r="V25" s="36" t="s">
        <v>0</v>
      </c>
    </row>
    <row r="26" spans="4:22" ht="12.75">
      <c r="D26" s="38" t="s">
        <v>80</v>
      </c>
      <c r="V26" s="36" t="s">
        <v>0</v>
      </c>
    </row>
    <row r="27" spans="1:28" ht="12.75">
      <c r="A27" s="29">
        <v>5</v>
      </c>
      <c r="B27" s="30" t="s">
        <v>60</v>
      </c>
      <c r="C27" s="31" t="s">
        <v>81</v>
      </c>
      <c r="D27" s="38" t="s">
        <v>82</v>
      </c>
      <c r="E27" s="33">
        <v>3.176</v>
      </c>
      <c r="F27" s="32" t="s">
        <v>63</v>
      </c>
      <c r="H27" s="34">
        <f>ROUND(E27*G27,2)</f>
        <v>0</v>
      </c>
      <c r="J27" s="34">
        <f>ROUND(E27*G27,2)</f>
        <v>0</v>
      </c>
      <c r="P27" s="32" t="s">
        <v>64</v>
      </c>
      <c r="V27" s="36" t="s">
        <v>16</v>
      </c>
      <c r="Z27" s="32" t="s">
        <v>65</v>
      </c>
      <c r="AA27" s="32">
        <v>103030202001</v>
      </c>
      <c r="AB27" s="32">
        <v>1</v>
      </c>
    </row>
    <row r="28" spans="4:22" ht="12.75">
      <c r="D28" s="38" t="s">
        <v>83</v>
      </c>
      <c r="V28" s="36" t="s">
        <v>0</v>
      </c>
    </row>
    <row r="29" spans="4:22" ht="12.75">
      <c r="D29" s="38" t="s">
        <v>84</v>
      </c>
      <c r="V29" s="36" t="s">
        <v>0</v>
      </c>
    </row>
    <row r="30" spans="1:28" ht="12.75">
      <c r="A30" s="29">
        <v>6</v>
      </c>
      <c r="B30" s="30" t="s">
        <v>60</v>
      </c>
      <c r="C30" s="31" t="s">
        <v>85</v>
      </c>
      <c r="D30" s="38" t="s">
        <v>86</v>
      </c>
      <c r="E30" s="33">
        <v>51.7</v>
      </c>
      <c r="F30" s="32" t="s">
        <v>87</v>
      </c>
      <c r="H30" s="34">
        <f>ROUND(E30*G30,2)</f>
        <v>0</v>
      </c>
      <c r="J30" s="34">
        <f>ROUND(E30*G30,2)</f>
        <v>0</v>
      </c>
      <c r="K30" s="35">
        <v>0.00025</v>
      </c>
      <c r="L30" s="35">
        <f>E30*K30</f>
        <v>0.012925</v>
      </c>
      <c r="P30" s="32" t="s">
        <v>64</v>
      </c>
      <c r="V30" s="36" t="s">
        <v>16</v>
      </c>
      <c r="Z30" s="32" t="s">
        <v>65</v>
      </c>
      <c r="AA30" s="32">
        <v>107010100007</v>
      </c>
      <c r="AB30" s="32">
        <v>1</v>
      </c>
    </row>
    <row r="31" spans="4:22" ht="12.75">
      <c r="D31" s="38" t="s">
        <v>88</v>
      </c>
      <c r="V31" s="36" t="s">
        <v>0</v>
      </c>
    </row>
    <row r="32" spans="4:22" ht="12.75">
      <c r="D32" s="38" t="s">
        <v>89</v>
      </c>
      <c r="V32" s="36" t="s">
        <v>0</v>
      </c>
    </row>
    <row r="33" spans="1:28" ht="12.75">
      <c r="A33" s="29">
        <v>7</v>
      </c>
      <c r="B33" s="30" t="s">
        <v>60</v>
      </c>
      <c r="C33" s="31" t="s">
        <v>90</v>
      </c>
      <c r="D33" s="38" t="s">
        <v>91</v>
      </c>
      <c r="E33" s="33">
        <v>51.7</v>
      </c>
      <c r="F33" s="32" t="s">
        <v>87</v>
      </c>
      <c r="H33" s="34">
        <f>ROUND(E33*G33,2)</f>
        <v>0</v>
      </c>
      <c r="J33" s="34">
        <f>ROUND(E33*G33,2)</f>
        <v>0</v>
      </c>
      <c r="P33" s="32" t="s">
        <v>64</v>
      </c>
      <c r="V33" s="36" t="s">
        <v>16</v>
      </c>
      <c r="Z33" s="32" t="s">
        <v>65</v>
      </c>
      <c r="AA33" s="32">
        <v>107010100111</v>
      </c>
      <c r="AB33" s="32">
        <v>1</v>
      </c>
    </row>
    <row r="34" spans="1:28" ht="25.5">
      <c r="A34" s="29">
        <v>8</v>
      </c>
      <c r="B34" s="30" t="s">
        <v>92</v>
      </c>
      <c r="C34" s="31" t="s">
        <v>93</v>
      </c>
      <c r="D34" s="38" t="s">
        <v>94</v>
      </c>
      <c r="E34" s="33">
        <v>12.587</v>
      </c>
      <c r="F34" s="32" t="s">
        <v>63</v>
      </c>
      <c r="H34" s="34">
        <f>ROUND(E34*G34,2)</f>
        <v>0</v>
      </c>
      <c r="J34" s="34">
        <f>ROUND(E34*G34,2)</f>
        <v>0</v>
      </c>
      <c r="K34" s="35">
        <v>0.00045</v>
      </c>
      <c r="L34" s="35">
        <f>E34*K34</f>
        <v>0.00566415</v>
      </c>
      <c r="P34" s="32" t="s">
        <v>64</v>
      </c>
      <c r="V34" s="36" t="s">
        <v>16</v>
      </c>
      <c r="Z34" s="32" t="s">
        <v>65</v>
      </c>
      <c r="AA34" s="32">
        <v>107010100011</v>
      </c>
      <c r="AB34" s="32">
        <v>1</v>
      </c>
    </row>
    <row r="35" spans="4:22" ht="12.75">
      <c r="D35" s="38" t="s">
        <v>73</v>
      </c>
      <c r="V35" s="36" t="s">
        <v>0</v>
      </c>
    </row>
    <row r="36" spans="4:22" ht="12.75">
      <c r="D36" s="38" t="s">
        <v>84</v>
      </c>
      <c r="V36" s="36" t="s">
        <v>0</v>
      </c>
    </row>
    <row r="37" spans="1:28" ht="25.5">
      <c r="A37" s="29">
        <v>9</v>
      </c>
      <c r="B37" s="30" t="s">
        <v>92</v>
      </c>
      <c r="C37" s="31" t="s">
        <v>95</v>
      </c>
      <c r="D37" s="38" t="s">
        <v>96</v>
      </c>
      <c r="E37" s="33">
        <v>12.587</v>
      </c>
      <c r="F37" s="32" t="s">
        <v>63</v>
      </c>
      <c r="H37" s="34">
        <f>ROUND(E37*G37,2)</f>
        <v>0</v>
      </c>
      <c r="J37" s="34">
        <f>ROUND(E37*G37,2)</f>
        <v>0</v>
      </c>
      <c r="P37" s="32" t="s">
        <v>64</v>
      </c>
      <c r="V37" s="36" t="s">
        <v>16</v>
      </c>
      <c r="Z37" s="32" t="s">
        <v>65</v>
      </c>
      <c r="AA37" s="32">
        <v>107010100121</v>
      </c>
      <c r="AB37" s="32">
        <v>1</v>
      </c>
    </row>
    <row r="38" spans="1:28" ht="12.75">
      <c r="A38" s="29">
        <v>10</v>
      </c>
      <c r="B38" s="30" t="s">
        <v>60</v>
      </c>
      <c r="C38" s="31" t="s">
        <v>97</v>
      </c>
      <c r="D38" s="38" t="s">
        <v>98</v>
      </c>
      <c r="E38" s="33">
        <v>73.267</v>
      </c>
      <c r="F38" s="32" t="s">
        <v>63</v>
      </c>
      <c r="H38" s="34">
        <f>ROUND(E38*G38,2)</f>
        <v>0</v>
      </c>
      <c r="J38" s="34">
        <f>ROUND(E38*G38,2)</f>
        <v>0</v>
      </c>
      <c r="P38" s="32" t="s">
        <v>64</v>
      </c>
      <c r="V38" s="36" t="s">
        <v>16</v>
      </c>
      <c r="Z38" s="32" t="s">
        <v>99</v>
      </c>
      <c r="AA38" s="32">
        <v>106020101002</v>
      </c>
      <c r="AB38" s="32">
        <v>1</v>
      </c>
    </row>
    <row r="39" spans="4:22" ht="12.75">
      <c r="D39" s="38" t="s">
        <v>100</v>
      </c>
      <c r="V39" s="36" t="s">
        <v>0</v>
      </c>
    </row>
    <row r="40" spans="1:28" ht="12.75">
      <c r="A40" s="29">
        <v>11</v>
      </c>
      <c r="B40" s="30" t="s">
        <v>60</v>
      </c>
      <c r="C40" s="31" t="s">
        <v>101</v>
      </c>
      <c r="D40" s="38" t="s">
        <v>102</v>
      </c>
      <c r="E40" s="33">
        <v>73.267</v>
      </c>
      <c r="F40" s="32" t="s">
        <v>63</v>
      </c>
      <c r="H40" s="34">
        <f>ROUND(E40*G40,2)</f>
        <v>0</v>
      </c>
      <c r="J40" s="34">
        <f>ROUND(E40*G40,2)</f>
        <v>0</v>
      </c>
      <c r="P40" s="32" t="s">
        <v>64</v>
      </c>
      <c r="V40" s="36" t="s">
        <v>16</v>
      </c>
      <c r="Z40" s="32" t="s">
        <v>99</v>
      </c>
      <c r="AA40" s="32">
        <v>104010007001</v>
      </c>
      <c r="AB40" s="32">
        <v>1</v>
      </c>
    </row>
    <row r="41" spans="1:28" ht="12.75">
      <c r="A41" s="29">
        <v>12</v>
      </c>
      <c r="B41" s="30" t="s">
        <v>60</v>
      </c>
      <c r="C41" s="31" t="s">
        <v>103</v>
      </c>
      <c r="D41" s="38" t="s">
        <v>104</v>
      </c>
      <c r="E41" s="33">
        <v>5.447</v>
      </c>
      <c r="F41" s="32" t="s">
        <v>63</v>
      </c>
      <c r="H41" s="34">
        <f>ROUND(E41*G41,2)</f>
        <v>0</v>
      </c>
      <c r="J41" s="34">
        <f>ROUND(E41*G41,2)</f>
        <v>0</v>
      </c>
      <c r="P41" s="32" t="s">
        <v>64</v>
      </c>
      <c r="V41" s="36" t="s">
        <v>16</v>
      </c>
      <c r="Z41" s="32" t="s">
        <v>65</v>
      </c>
      <c r="AA41" s="32">
        <v>104040207001</v>
      </c>
      <c r="AB41" s="32">
        <v>1</v>
      </c>
    </row>
    <row r="42" spans="4:22" ht="12.75">
      <c r="D42" s="43" t="s">
        <v>105</v>
      </c>
      <c r="V42" s="36" t="s">
        <v>0</v>
      </c>
    </row>
    <row r="43" spans="4:22" ht="12.75">
      <c r="D43" s="38" t="s">
        <v>106</v>
      </c>
      <c r="V43" s="36" t="s">
        <v>0</v>
      </c>
    </row>
    <row r="44" spans="4:22" ht="12.75">
      <c r="D44" s="38" t="s">
        <v>107</v>
      </c>
      <c r="V44" s="36" t="s">
        <v>0</v>
      </c>
    </row>
    <row r="45" spans="4:22" ht="12.75">
      <c r="D45" s="43" t="s">
        <v>108</v>
      </c>
      <c r="V45" s="36" t="s">
        <v>0</v>
      </c>
    </row>
    <row r="46" spans="4:23" ht="12.75">
      <c r="D46" s="44" t="s">
        <v>109</v>
      </c>
      <c r="E46" s="45">
        <f>J46</f>
        <v>0</v>
      </c>
      <c r="H46" s="45">
        <f>SUM(H12:H45)</f>
        <v>0</v>
      </c>
      <c r="I46" s="45">
        <f>SUM(I12:I45)</f>
        <v>0</v>
      </c>
      <c r="J46" s="45">
        <f>SUM(J12:J45)</f>
        <v>0</v>
      </c>
      <c r="L46" s="46">
        <f>SUM(L12:L45)</f>
        <v>0.01858915</v>
      </c>
      <c r="N46" s="47">
        <f>SUM(N12:N45)</f>
        <v>0</v>
      </c>
      <c r="W46" s="37">
        <f>SUM(W12:W45)</f>
        <v>0</v>
      </c>
    </row>
    <row r="48" ht="12.75">
      <c r="B48" s="31" t="s">
        <v>110</v>
      </c>
    </row>
    <row r="49" spans="1:28" ht="25.5">
      <c r="A49" s="29">
        <v>13</v>
      </c>
      <c r="B49" s="30" t="s">
        <v>111</v>
      </c>
      <c r="C49" s="31" t="s">
        <v>112</v>
      </c>
      <c r="D49" s="38" t="s">
        <v>113</v>
      </c>
      <c r="E49" s="33">
        <v>3.094</v>
      </c>
      <c r="F49" s="32" t="s">
        <v>63</v>
      </c>
      <c r="H49" s="34">
        <f>ROUND(E49*G49,2)</f>
        <v>0</v>
      </c>
      <c r="J49" s="34">
        <f>ROUND(E49*G49,2)</f>
        <v>0</v>
      </c>
      <c r="K49" s="35">
        <v>1.9205</v>
      </c>
      <c r="L49" s="35">
        <f>E49*K49</f>
        <v>5.942027</v>
      </c>
      <c r="P49" s="32" t="s">
        <v>64</v>
      </c>
      <c r="V49" s="36" t="s">
        <v>16</v>
      </c>
      <c r="Z49" s="32" t="s">
        <v>65</v>
      </c>
      <c r="AA49" s="32">
        <v>201010401001</v>
      </c>
      <c r="AB49" s="32">
        <v>1</v>
      </c>
    </row>
    <row r="50" spans="4:22" ht="12.75">
      <c r="D50" s="43" t="s">
        <v>114</v>
      </c>
      <c r="V50" s="36" t="s">
        <v>0</v>
      </c>
    </row>
    <row r="51" spans="1:28" ht="25.5">
      <c r="A51" s="29">
        <v>14</v>
      </c>
      <c r="B51" s="30" t="s">
        <v>111</v>
      </c>
      <c r="C51" s="31" t="s">
        <v>115</v>
      </c>
      <c r="D51" s="38" t="s">
        <v>116</v>
      </c>
      <c r="E51" s="33">
        <v>27.5</v>
      </c>
      <c r="F51" s="32" t="s">
        <v>87</v>
      </c>
      <c r="H51" s="34">
        <f>ROUND(E51*G51,2)</f>
        <v>0</v>
      </c>
      <c r="J51" s="34">
        <f>ROUND(E51*G51,2)</f>
        <v>0</v>
      </c>
      <c r="K51" s="35">
        <v>0.00014</v>
      </c>
      <c r="L51" s="35">
        <f>E51*K51</f>
        <v>0.0038499999999999997</v>
      </c>
      <c r="P51" s="32" t="s">
        <v>64</v>
      </c>
      <c r="V51" s="36" t="s">
        <v>16</v>
      </c>
      <c r="Z51" s="32" t="s">
        <v>117</v>
      </c>
      <c r="AA51" s="32">
        <v>201010</v>
      </c>
      <c r="AB51" s="32">
        <v>1</v>
      </c>
    </row>
    <row r="52" spans="4:22" ht="12.75">
      <c r="D52" s="43" t="s">
        <v>118</v>
      </c>
      <c r="V52" s="36" t="s">
        <v>0</v>
      </c>
    </row>
    <row r="53" spans="1:28" ht="12.75">
      <c r="A53" s="29">
        <v>15</v>
      </c>
      <c r="B53" s="30" t="s">
        <v>119</v>
      </c>
      <c r="C53" s="31" t="s">
        <v>120</v>
      </c>
      <c r="D53" s="38" t="s">
        <v>121</v>
      </c>
      <c r="E53" s="33">
        <v>28.875</v>
      </c>
      <c r="F53" s="32" t="s">
        <v>87</v>
      </c>
      <c r="I53" s="34">
        <f>ROUND(E53*G53,2)</f>
        <v>0</v>
      </c>
      <c r="J53" s="34">
        <f>ROUND(E53*G53,2)</f>
        <v>0</v>
      </c>
      <c r="K53" s="35">
        <v>0.001</v>
      </c>
      <c r="L53" s="35">
        <f>E53*K53</f>
        <v>0.028875</v>
      </c>
      <c r="P53" s="32" t="s">
        <v>64</v>
      </c>
      <c r="V53" s="36" t="s">
        <v>15</v>
      </c>
      <c r="Z53" s="32" t="s">
        <v>122</v>
      </c>
      <c r="AA53" s="32" t="s">
        <v>64</v>
      </c>
      <c r="AB53" s="32">
        <v>2</v>
      </c>
    </row>
    <row r="54" spans="4:22" ht="12.75">
      <c r="D54" s="38" t="s">
        <v>123</v>
      </c>
      <c r="V54" s="36" t="s">
        <v>0</v>
      </c>
    </row>
    <row r="55" spans="1:28" ht="25.5">
      <c r="A55" s="29">
        <v>16</v>
      </c>
      <c r="B55" s="30" t="s">
        <v>60</v>
      </c>
      <c r="C55" s="31" t="s">
        <v>124</v>
      </c>
      <c r="D55" s="38" t="s">
        <v>125</v>
      </c>
      <c r="E55" s="33">
        <v>12.5</v>
      </c>
      <c r="F55" s="32" t="s">
        <v>126</v>
      </c>
      <c r="H55" s="34">
        <f>ROUND(E55*G55,2)</f>
        <v>0</v>
      </c>
      <c r="J55" s="34">
        <f>ROUND(E55*G55,2)</f>
        <v>0</v>
      </c>
      <c r="K55" s="35">
        <v>0.23566</v>
      </c>
      <c r="L55" s="35">
        <f>E55*K55</f>
        <v>2.9457500000000003</v>
      </c>
      <c r="P55" s="32" t="s">
        <v>64</v>
      </c>
      <c r="V55" s="36" t="s">
        <v>16</v>
      </c>
      <c r="Z55" s="32" t="s">
        <v>117</v>
      </c>
      <c r="AA55" s="32">
        <v>2010306</v>
      </c>
      <c r="AB55" s="32">
        <v>1</v>
      </c>
    </row>
    <row r="56" spans="4:22" ht="12.75">
      <c r="D56" s="43" t="s">
        <v>127</v>
      </c>
      <c r="V56" s="36" t="s">
        <v>0</v>
      </c>
    </row>
    <row r="57" spans="1:28" ht="25.5">
      <c r="A57" s="29">
        <v>17</v>
      </c>
      <c r="B57" s="30" t="s">
        <v>92</v>
      </c>
      <c r="C57" s="31" t="s">
        <v>128</v>
      </c>
      <c r="D57" s="38" t="s">
        <v>129</v>
      </c>
      <c r="E57" s="33">
        <v>79.2</v>
      </c>
      <c r="F57" s="32" t="s">
        <v>87</v>
      </c>
      <c r="H57" s="34">
        <f>ROUND(E57*G57,2)</f>
        <v>0</v>
      </c>
      <c r="J57" s="34">
        <f>ROUND(E57*G57,2)</f>
        <v>0</v>
      </c>
      <c r="P57" s="32" t="s">
        <v>64</v>
      </c>
      <c r="V57" s="36" t="s">
        <v>16</v>
      </c>
      <c r="Z57" s="32" t="s">
        <v>65</v>
      </c>
      <c r="AA57" s="32">
        <v>108030001001</v>
      </c>
      <c r="AB57" s="32">
        <v>1</v>
      </c>
    </row>
    <row r="58" spans="4:22" ht="12.75">
      <c r="D58" s="43" t="s">
        <v>130</v>
      </c>
      <c r="V58" s="36" t="s">
        <v>0</v>
      </c>
    </row>
    <row r="59" spans="1:28" ht="12.75">
      <c r="A59" s="29">
        <v>18</v>
      </c>
      <c r="B59" s="30" t="s">
        <v>111</v>
      </c>
      <c r="C59" s="31" t="s">
        <v>131</v>
      </c>
      <c r="D59" s="38" t="s">
        <v>132</v>
      </c>
      <c r="E59" s="33">
        <v>1.705</v>
      </c>
      <c r="F59" s="32" t="s">
        <v>63</v>
      </c>
      <c r="H59" s="34">
        <f>ROUND(E59*G59,2)</f>
        <v>0</v>
      </c>
      <c r="J59" s="34">
        <f>ROUND(E59*G59,2)</f>
        <v>0</v>
      </c>
      <c r="K59" s="35">
        <v>1.93971</v>
      </c>
      <c r="L59" s="35">
        <f>E59*K59</f>
        <v>3.3072055500000004</v>
      </c>
      <c r="P59" s="32" t="s">
        <v>64</v>
      </c>
      <c r="V59" s="36" t="s">
        <v>16</v>
      </c>
      <c r="Z59" s="32" t="s">
        <v>117</v>
      </c>
      <c r="AA59" s="32">
        <v>201020</v>
      </c>
      <c r="AB59" s="32">
        <v>1</v>
      </c>
    </row>
    <row r="60" spans="4:22" ht="12.75">
      <c r="D60" s="43" t="s">
        <v>133</v>
      </c>
      <c r="V60" s="36" t="s">
        <v>0</v>
      </c>
    </row>
    <row r="61" spans="4:22" ht="12.75">
      <c r="D61" s="38" t="s">
        <v>134</v>
      </c>
      <c r="V61" s="36" t="s">
        <v>0</v>
      </c>
    </row>
    <row r="62" spans="4:22" ht="12.75">
      <c r="D62" s="43" t="s">
        <v>135</v>
      </c>
      <c r="V62" s="36" t="s">
        <v>0</v>
      </c>
    </row>
    <row r="63" spans="1:28" ht="12.75">
      <c r="A63" s="29">
        <v>19</v>
      </c>
      <c r="B63" s="30" t="s">
        <v>136</v>
      </c>
      <c r="C63" s="31" t="s">
        <v>137</v>
      </c>
      <c r="D63" s="38" t="s">
        <v>138</v>
      </c>
      <c r="E63" s="33">
        <v>13.93</v>
      </c>
      <c r="F63" s="32" t="s">
        <v>63</v>
      </c>
      <c r="H63" s="34">
        <f>ROUND(E63*G63,2)</f>
        <v>0</v>
      </c>
      <c r="J63" s="34">
        <f>ROUND(E63*G63,2)</f>
        <v>0</v>
      </c>
      <c r="K63" s="35">
        <v>2.41931</v>
      </c>
      <c r="L63" s="35">
        <f>E63*K63</f>
        <v>33.7009883</v>
      </c>
      <c r="P63" s="32" t="s">
        <v>64</v>
      </c>
      <c r="V63" s="36" t="s">
        <v>16</v>
      </c>
      <c r="Z63" s="32" t="s">
        <v>139</v>
      </c>
      <c r="AA63" s="32">
        <v>1101010104001</v>
      </c>
      <c r="AB63" s="32">
        <v>1</v>
      </c>
    </row>
    <row r="64" spans="4:22" ht="12.75">
      <c r="D64" s="38" t="s">
        <v>140</v>
      </c>
      <c r="V64" s="36" t="s">
        <v>0</v>
      </c>
    </row>
    <row r="65" spans="4:22" ht="12.75">
      <c r="D65" s="38" t="s">
        <v>141</v>
      </c>
      <c r="V65" s="36" t="s">
        <v>0</v>
      </c>
    </row>
    <row r="66" spans="4:22" ht="12.75">
      <c r="D66" s="43" t="s">
        <v>76</v>
      </c>
      <c r="V66" s="36" t="s">
        <v>0</v>
      </c>
    </row>
    <row r="67" spans="4:22" ht="12.75">
      <c r="D67" s="38" t="s">
        <v>142</v>
      </c>
      <c r="V67" s="36" t="s">
        <v>0</v>
      </c>
    </row>
    <row r="68" spans="1:28" ht="12.75">
      <c r="A68" s="29">
        <v>20</v>
      </c>
      <c r="B68" s="30" t="s">
        <v>136</v>
      </c>
      <c r="C68" s="31" t="s">
        <v>143</v>
      </c>
      <c r="D68" s="38" t="s">
        <v>144</v>
      </c>
      <c r="E68" s="33">
        <v>0.58</v>
      </c>
      <c r="F68" s="32" t="s">
        <v>63</v>
      </c>
      <c r="H68" s="34">
        <f>ROUND(E68*G68,2)</f>
        <v>0</v>
      </c>
      <c r="J68" s="34">
        <f>ROUND(E68*G68,2)</f>
        <v>0</v>
      </c>
      <c r="K68" s="35">
        <v>2.41931</v>
      </c>
      <c r="L68" s="35">
        <f>E68*K68</f>
        <v>1.4031997999999999</v>
      </c>
      <c r="P68" s="32" t="s">
        <v>64</v>
      </c>
      <c r="V68" s="36" t="s">
        <v>16</v>
      </c>
      <c r="Z68" s="32" t="s">
        <v>139</v>
      </c>
      <c r="AA68" s="32">
        <v>1101020104001</v>
      </c>
      <c r="AB68" s="32">
        <v>1</v>
      </c>
    </row>
    <row r="69" spans="4:22" ht="12.75">
      <c r="D69" s="38" t="s">
        <v>145</v>
      </c>
      <c r="V69" s="36" t="s">
        <v>0</v>
      </c>
    </row>
    <row r="70" spans="1:28" ht="12.75">
      <c r="A70" s="29">
        <v>21</v>
      </c>
      <c r="B70" s="30" t="s">
        <v>136</v>
      </c>
      <c r="C70" s="31" t="s">
        <v>146</v>
      </c>
      <c r="D70" s="38" t="s">
        <v>147</v>
      </c>
      <c r="E70" s="33">
        <v>1.831</v>
      </c>
      <c r="F70" s="32" t="s">
        <v>63</v>
      </c>
      <c r="H70" s="34">
        <f>ROUND(E70*G70,2)</f>
        <v>0</v>
      </c>
      <c r="J70" s="34">
        <f>ROUND(E70*G70,2)</f>
        <v>0</v>
      </c>
      <c r="K70" s="35">
        <v>2.4186</v>
      </c>
      <c r="L70" s="35">
        <f>E70*K70</f>
        <v>4.4284566</v>
      </c>
      <c r="P70" s="32" t="s">
        <v>64</v>
      </c>
      <c r="V70" s="36" t="s">
        <v>16</v>
      </c>
      <c r="Z70" s="32" t="s">
        <v>139</v>
      </c>
      <c r="AA70" s="32">
        <v>1101020204001</v>
      </c>
      <c r="AB70" s="32">
        <v>1</v>
      </c>
    </row>
    <row r="71" spans="4:22" ht="12.75">
      <c r="D71" s="38" t="s">
        <v>148</v>
      </c>
      <c r="V71" s="36" t="s">
        <v>0</v>
      </c>
    </row>
    <row r="72" spans="1:28" ht="12.75">
      <c r="A72" s="29">
        <v>22</v>
      </c>
      <c r="B72" s="30" t="s">
        <v>136</v>
      </c>
      <c r="C72" s="31" t="s">
        <v>149</v>
      </c>
      <c r="D72" s="38" t="s">
        <v>150</v>
      </c>
      <c r="E72" s="33">
        <v>0.1</v>
      </c>
      <c r="F72" s="32" t="s">
        <v>151</v>
      </c>
      <c r="H72" s="34">
        <f>ROUND(E72*G72,2)</f>
        <v>0</v>
      </c>
      <c r="J72" s="34">
        <f>ROUND(E72*G72,2)</f>
        <v>0</v>
      </c>
      <c r="K72" s="35">
        <v>1.14997</v>
      </c>
      <c r="L72" s="35">
        <f>E72*K72</f>
        <v>0.114997</v>
      </c>
      <c r="P72" s="32" t="s">
        <v>64</v>
      </c>
      <c r="V72" s="36" t="s">
        <v>16</v>
      </c>
      <c r="Z72" s="32" t="s">
        <v>139</v>
      </c>
      <c r="AA72" s="32">
        <v>1101022106001</v>
      </c>
      <c r="AB72" s="32">
        <v>1</v>
      </c>
    </row>
    <row r="73" spans="1:28" ht="25.5">
      <c r="A73" s="29">
        <v>23</v>
      </c>
      <c r="B73" s="30" t="s">
        <v>136</v>
      </c>
      <c r="C73" s="31" t="s">
        <v>152</v>
      </c>
      <c r="D73" s="38" t="s">
        <v>153</v>
      </c>
      <c r="E73" s="33">
        <v>33.795</v>
      </c>
      <c r="F73" s="32" t="s">
        <v>87</v>
      </c>
      <c r="H73" s="34">
        <f>ROUND(E73*G73,2)</f>
        <v>0</v>
      </c>
      <c r="J73" s="34">
        <f>ROUND(E73*G73,2)</f>
        <v>0</v>
      </c>
      <c r="K73" s="35">
        <v>0.72157</v>
      </c>
      <c r="L73" s="35">
        <f>E73*K73</f>
        <v>24.38545815</v>
      </c>
      <c r="P73" s="32" t="s">
        <v>64</v>
      </c>
      <c r="V73" s="36" t="s">
        <v>16</v>
      </c>
      <c r="Z73" s="32" t="s">
        <v>117</v>
      </c>
      <c r="AA73" s="32" t="s">
        <v>64</v>
      </c>
      <c r="AB73" s="32">
        <v>1</v>
      </c>
    </row>
    <row r="74" spans="4:22" ht="12.75">
      <c r="D74" s="38" t="s">
        <v>154</v>
      </c>
      <c r="V74" s="36" t="s">
        <v>0</v>
      </c>
    </row>
    <row r="75" spans="4:22" ht="12.75">
      <c r="D75" s="38" t="s">
        <v>155</v>
      </c>
      <c r="V75" s="36" t="s">
        <v>0</v>
      </c>
    </row>
    <row r="76" spans="1:28" ht="25.5">
      <c r="A76" s="29">
        <v>24</v>
      </c>
      <c r="B76" s="30" t="s">
        <v>136</v>
      </c>
      <c r="C76" s="31" t="s">
        <v>156</v>
      </c>
      <c r="D76" s="38" t="s">
        <v>157</v>
      </c>
      <c r="E76" s="33">
        <v>0.405</v>
      </c>
      <c r="F76" s="32" t="s">
        <v>151</v>
      </c>
      <c r="H76" s="34">
        <f>ROUND(E76*G76,2)</f>
        <v>0</v>
      </c>
      <c r="J76" s="34">
        <f>ROUND(E76*G76,2)</f>
        <v>0</v>
      </c>
      <c r="K76" s="35">
        <v>1.04838</v>
      </c>
      <c r="L76" s="35">
        <f>E76*K76</f>
        <v>0.4245939000000001</v>
      </c>
      <c r="P76" s="32" t="s">
        <v>64</v>
      </c>
      <c r="V76" s="36" t="s">
        <v>16</v>
      </c>
      <c r="Z76" s="32" t="s">
        <v>139</v>
      </c>
      <c r="AA76" s="32">
        <v>1101042106001</v>
      </c>
      <c r="AB76" s="32">
        <v>1</v>
      </c>
    </row>
    <row r="77" spans="4:23" ht="12.75">
      <c r="D77" s="44" t="s">
        <v>158</v>
      </c>
      <c r="E77" s="45">
        <f>J77</f>
        <v>0</v>
      </c>
      <c r="H77" s="45">
        <f>SUM(H48:H76)</f>
        <v>0</v>
      </c>
      <c r="I77" s="45">
        <f>SUM(I48:I76)</f>
        <v>0</v>
      </c>
      <c r="J77" s="45">
        <f>SUM(J48:J76)</f>
        <v>0</v>
      </c>
      <c r="L77" s="46">
        <f>SUM(L48:L76)</f>
        <v>76.68540130000001</v>
      </c>
      <c r="N77" s="47">
        <f>SUM(N48:N76)</f>
        <v>0</v>
      </c>
      <c r="W77" s="37">
        <f>SUM(W48:W76)</f>
        <v>0</v>
      </c>
    </row>
    <row r="79" ht="12.75">
      <c r="B79" s="31" t="s">
        <v>159</v>
      </c>
    </row>
    <row r="80" spans="1:28" ht="25.5">
      <c r="A80" s="29">
        <v>25</v>
      </c>
      <c r="B80" s="30" t="s">
        <v>136</v>
      </c>
      <c r="C80" s="31" t="s">
        <v>160</v>
      </c>
      <c r="D80" s="38" t="s">
        <v>161</v>
      </c>
      <c r="E80" s="33">
        <v>8.006</v>
      </c>
      <c r="F80" s="32" t="s">
        <v>63</v>
      </c>
      <c r="H80" s="34">
        <f>ROUND(E80*G80,2)</f>
        <v>0</v>
      </c>
      <c r="J80" s="34">
        <f>ROUND(E80*G80,2)</f>
        <v>0</v>
      </c>
      <c r="K80" s="35">
        <v>2.97371</v>
      </c>
      <c r="L80" s="35">
        <f>E80*K80</f>
        <v>23.807522260000002</v>
      </c>
      <c r="P80" s="32" t="s">
        <v>64</v>
      </c>
      <c r="V80" s="36" t="s">
        <v>16</v>
      </c>
      <c r="Z80" s="32" t="s">
        <v>162</v>
      </c>
      <c r="AA80" s="32">
        <v>1202040502030</v>
      </c>
      <c r="AB80" s="32">
        <v>7</v>
      </c>
    </row>
    <row r="81" spans="4:22" ht="12.75">
      <c r="D81" s="38" t="s">
        <v>163</v>
      </c>
      <c r="V81" s="36" t="s">
        <v>0</v>
      </c>
    </row>
    <row r="82" spans="1:28" ht="12.75">
      <c r="A82" s="29">
        <v>26</v>
      </c>
      <c r="B82" s="30" t="s">
        <v>136</v>
      </c>
      <c r="C82" s="31" t="s">
        <v>164</v>
      </c>
      <c r="D82" s="38" t="s">
        <v>165</v>
      </c>
      <c r="E82" s="33">
        <v>1.278</v>
      </c>
      <c r="F82" s="32" t="s">
        <v>63</v>
      </c>
      <c r="H82" s="34">
        <f>ROUND(E82*G82,2)</f>
        <v>0</v>
      </c>
      <c r="J82" s="34">
        <f>ROUND(E82*G82,2)</f>
        <v>0</v>
      </c>
      <c r="K82" s="35">
        <v>2.46215</v>
      </c>
      <c r="L82" s="35">
        <f>E82*K82</f>
        <v>3.1466277</v>
      </c>
      <c r="P82" s="32" t="s">
        <v>64</v>
      </c>
      <c r="V82" s="36" t="s">
        <v>16</v>
      </c>
      <c r="Z82" s="32" t="s">
        <v>139</v>
      </c>
      <c r="AA82" s="32">
        <v>1103020206001</v>
      </c>
      <c r="AB82" s="32">
        <v>1</v>
      </c>
    </row>
    <row r="83" spans="4:22" ht="12.75">
      <c r="D83" s="38" t="s">
        <v>166</v>
      </c>
      <c r="V83" s="36" t="s">
        <v>0</v>
      </c>
    </row>
    <row r="84" spans="1:28" ht="25.5">
      <c r="A84" s="29">
        <v>27</v>
      </c>
      <c r="B84" s="30" t="s">
        <v>136</v>
      </c>
      <c r="C84" s="31" t="s">
        <v>167</v>
      </c>
      <c r="D84" s="38" t="s">
        <v>168</v>
      </c>
      <c r="E84" s="33">
        <v>13.632</v>
      </c>
      <c r="F84" s="32" t="s">
        <v>87</v>
      </c>
      <c r="H84" s="34">
        <f>ROUND(E84*G84,2)</f>
        <v>0</v>
      </c>
      <c r="J84" s="34">
        <f>ROUND(E84*G84,2)</f>
        <v>0</v>
      </c>
      <c r="K84" s="35">
        <v>0.00598</v>
      </c>
      <c r="L84" s="35">
        <f>E84*K84</f>
        <v>0.08151936</v>
      </c>
      <c r="P84" s="32" t="s">
        <v>64</v>
      </c>
      <c r="V84" s="36" t="s">
        <v>16</v>
      </c>
      <c r="Z84" s="32" t="s">
        <v>139</v>
      </c>
      <c r="AA84" s="32">
        <v>1103011201001</v>
      </c>
      <c r="AB84" s="32">
        <v>1</v>
      </c>
    </row>
    <row r="85" spans="4:22" ht="12.75">
      <c r="D85" s="38" t="s">
        <v>169</v>
      </c>
      <c r="V85" s="36" t="s">
        <v>0</v>
      </c>
    </row>
    <row r="86" spans="1:28" ht="25.5">
      <c r="A86" s="29">
        <v>28</v>
      </c>
      <c r="B86" s="30" t="s">
        <v>136</v>
      </c>
      <c r="C86" s="31" t="s">
        <v>170</v>
      </c>
      <c r="D86" s="38" t="s">
        <v>171</v>
      </c>
      <c r="E86" s="33">
        <v>13.632</v>
      </c>
      <c r="F86" s="32" t="s">
        <v>87</v>
      </c>
      <c r="H86" s="34">
        <f>ROUND(E86*G86,2)</f>
        <v>0</v>
      </c>
      <c r="J86" s="34">
        <f>ROUND(E86*G86,2)</f>
        <v>0</v>
      </c>
      <c r="P86" s="32" t="s">
        <v>64</v>
      </c>
      <c r="V86" s="36" t="s">
        <v>16</v>
      </c>
      <c r="Z86" s="32" t="s">
        <v>139</v>
      </c>
      <c r="AA86" s="32">
        <v>1103011201002</v>
      </c>
      <c r="AB86" s="32">
        <v>1</v>
      </c>
    </row>
    <row r="87" spans="1:28" ht="12.75">
      <c r="A87" s="29">
        <v>29</v>
      </c>
      <c r="B87" s="30" t="s">
        <v>136</v>
      </c>
      <c r="C87" s="31" t="s">
        <v>172</v>
      </c>
      <c r="D87" s="38" t="s">
        <v>173</v>
      </c>
      <c r="E87" s="33">
        <v>0.2</v>
      </c>
      <c r="F87" s="32" t="s">
        <v>151</v>
      </c>
      <c r="H87" s="34">
        <f>ROUND(E87*G87,2)</f>
        <v>0</v>
      </c>
      <c r="J87" s="34">
        <f>ROUND(E87*G87,2)</f>
        <v>0</v>
      </c>
      <c r="K87" s="35">
        <v>1.09902</v>
      </c>
      <c r="L87" s="35">
        <f>E87*K87</f>
        <v>0.21980400000000003</v>
      </c>
      <c r="P87" s="32" t="s">
        <v>64</v>
      </c>
      <c r="V87" s="36" t="s">
        <v>16</v>
      </c>
      <c r="Z87" s="32" t="s">
        <v>139</v>
      </c>
      <c r="AA87" s="32">
        <v>1103012106001</v>
      </c>
      <c r="AB87" s="32">
        <v>1</v>
      </c>
    </row>
    <row r="88" spans="4:23" ht="12.75">
      <c r="D88" s="44" t="s">
        <v>174</v>
      </c>
      <c r="E88" s="45">
        <f>J88</f>
        <v>0</v>
      </c>
      <c r="H88" s="45">
        <f>SUM(H79:H87)</f>
        <v>0</v>
      </c>
      <c r="I88" s="45">
        <f>SUM(I79:I87)</f>
        <v>0</v>
      </c>
      <c r="J88" s="45">
        <f>SUM(J79:J87)</f>
        <v>0</v>
      </c>
      <c r="L88" s="46">
        <f>SUM(L79:L87)</f>
        <v>27.255473320000004</v>
      </c>
      <c r="N88" s="47">
        <f>SUM(N79:N87)</f>
        <v>0</v>
      </c>
      <c r="W88" s="37">
        <f>SUM(W79:W87)</f>
        <v>0</v>
      </c>
    </row>
    <row r="90" ht="12.75">
      <c r="B90" s="31" t="s">
        <v>175</v>
      </c>
    </row>
    <row r="91" spans="1:28" ht="25.5">
      <c r="A91" s="29">
        <v>30</v>
      </c>
      <c r="B91" s="30" t="s">
        <v>136</v>
      </c>
      <c r="C91" s="31" t="s">
        <v>176</v>
      </c>
      <c r="D91" s="38" t="s">
        <v>177</v>
      </c>
      <c r="E91" s="33">
        <v>13.1</v>
      </c>
      <c r="F91" s="32" t="s">
        <v>126</v>
      </c>
      <c r="H91" s="34">
        <f>ROUND(E91*G91,2)</f>
        <v>0</v>
      </c>
      <c r="J91" s="34">
        <f>ROUND(E91*G91,2)</f>
        <v>0</v>
      </c>
      <c r="K91" s="35">
        <v>0.10964</v>
      </c>
      <c r="L91" s="35">
        <f>E91*K91</f>
        <v>1.436284</v>
      </c>
      <c r="P91" s="32" t="s">
        <v>64</v>
      </c>
      <c r="V91" s="36" t="s">
        <v>16</v>
      </c>
      <c r="Z91" s="32" t="s">
        <v>139</v>
      </c>
      <c r="AA91" s="32" t="s">
        <v>64</v>
      </c>
      <c r="AB91" s="32">
        <v>1</v>
      </c>
    </row>
    <row r="92" spans="4:22" ht="12.75">
      <c r="D92" s="38" t="s">
        <v>178</v>
      </c>
      <c r="V92" s="36" t="s">
        <v>0</v>
      </c>
    </row>
    <row r="93" spans="1:28" ht="12.75">
      <c r="A93" s="29">
        <v>31</v>
      </c>
      <c r="B93" s="30" t="s">
        <v>136</v>
      </c>
      <c r="C93" s="31" t="s">
        <v>179</v>
      </c>
      <c r="D93" s="38" t="s">
        <v>180</v>
      </c>
      <c r="E93" s="33">
        <v>5.895</v>
      </c>
      <c r="F93" s="32" t="s">
        <v>87</v>
      </c>
      <c r="H93" s="34">
        <f>ROUND(E93*G93,2)</f>
        <v>0</v>
      </c>
      <c r="J93" s="34">
        <f>ROUND(E93*G93,2)</f>
        <v>0</v>
      </c>
      <c r="K93" s="35">
        <v>0.00433</v>
      </c>
      <c r="L93" s="35">
        <f>E93*K93</f>
        <v>0.025525349999999995</v>
      </c>
      <c r="P93" s="32" t="s">
        <v>64</v>
      </c>
      <c r="V93" s="36" t="s">
        <v>16</v>
      </c>
      <c r="Z93" s="32" t="s">
        <v>139</v>
      </c>
      <c r="AA93" s="32">
        <v>1109021101001</v>
      </c>
      <c r="AB93" s="32">
        <v>1</v>
      </c>
    </row>
    <row r="94" spans="4:22" ht="12.75">
      <c r="D94" s="38" t="s">
        <v>181</v>
      </c>
      <c r="V94" s="36" t="s">
        <v>0</v>
      </c>
    </row>
    <row r="95" spans="1:28" ht="12.75">
      <c r="A95" s="29">
        <v>32</v>
      </c>
      <c r="B95" s="30" t="s">
        <v>136</v>
      </c>
      <c r="C95" s="31" t="s">
        <v>182</v>
      </c>
      <c r="D95" s="38" t="s">
        <v>183</v>
      </c>
      <c r="E95" s="33">
        <v>5.895</v>
      </c>
      <c r="F95" s="32" t="s">
        <v>87</v>
      </c>
      <c r="H95" s="34">
        <f>ROUND(E95*G95,2)</f>
        <v>0</v>
      </c>
      <c r="J95" s="34">
        <f>ROUND(E95*G95,2)</f>
        <v>0</v>
      </c>
      <c r="P95" s="32" t="s">
        <v>64</v>
      </c>
      <c r="V95" s="36" t="s">
        <v>16</v>
      </c>
      <c r="Z95" s="32" t="s">
        <v>139</v>
      </c>
      <c r="AA95" s="32">
        <v>1109021101002</v>
      </c>
      <c r="AB95" s="32">
        <v>1</v>
      </c>
    </row>
    <row r="96" spans="4:23" ht="12.75">
      <c r="D96" s="44" t="s">
        <v>184</v>
      </c>
      <c r="E96" s="45">
        <f>J96</f>
        <v>0</v>
      </c>
      <c r="H96" s="45">
        <f>SUM(H90:H95)</f>
        <v>0</v>
      </c>
      <c r="I96" s="45">
        <f>SUM(I90:I95)</f>
        <v>0</v>
      </c>
      <c r="J96" s="45">
        <f>SUM(J90:J95)</f>
        <v>0</v>
      </c>
      <c r="L96" s="46">
        <f>SUM(L90:L95)</f>
        <v>1.4618093499999998</v>
      </c>
      <c r="N96" s="47">
        <f>SUM(N90:N95)</f>
        <v>0</v>
      </c>
      <c r="W96" s="37">
        <f>SUM(W90:W95)</f>
        <v>0</v>
      </c>
    </row>
    <row r="98" ht="12.75">
      <c r="B98" s="31" t="s">
        <v>185</v>
      </c>
    </row>
    <row r="99" spans="1:28" ht="12.75">
      <c r="A99" s="29">
        <v>33</v>
      </c>
      <c r="B99" s="30" t="s">
        <v>136</v>
      </c>
      <c r="C99" s="31" t="s">
        <v>186</v>
      </c>
      <c r="D99" s="38" t="s">
        <v>187</v>
      </c>
      <c r="E99" s="33">
        <v>8.268</v>
      </c>
      <c r="F99" s="32" t="s">
        <v>63</v>
      </c>
      <c r="H99" s="34">
        <f>ROUND(E99*G99,2)</f>
        <v>0</v>
      </c>
      <c r="J99" s="34">
        <f>ROUND(E99*G99,2)</f>
        <v>0</v>
      </c>
      <c r="K99" s="35">
        <v>2.37931</v>
      </c>
      <c r="L99" s="35">
        <f>E99*K99</f>
        <v>19.67213508</v>
      </c>
      <c r="P99" s="32" t="s">
        <v>64</v>
      </c>
      <c r="V99" s="36" t="s">
        <v>16</v>
      </c>
      <c r="Z99" s="32" t="s">
        <v>139</v>
      </c>
      <c r="AA99" s="32">
        <v>1401010104003</v>
      </c>
      <c r="AB99" s="32">
        <v>1</v>
      </c>
    </row>
    <row r="100" spans="4:22" ht="12.75">
      <c r="D100" s="43" t="s">
        <v>188</v>
      </c>
      <c r="V100" s="36" t="s">
        <v>0</v>
      </c>
    </row>
    <row r="101" spans="4:22" ht="12.75">
      <c r="D101" s="43" t="s">
        <v>189</v>
      </c>
      <c r="V101" s="36" t="s">
        <v>0</v>
      </c>
    </row>
    <row r="102" spans="4:22" ht="12.75">
      <c r="D102" s="43" t="s">
        <v>190</v>
      </c>
      <c r="V102" s="36" t="s">
        <v>0</v>
      </c>
    </row>
    <row r="103" spans="1:28" ht="25.5">
      <c r="A103" s="29">
        <v>34</v>
      </c>
      <c r="B103" s="30" t="s">
        <v>136</v>
      </c>
      <c r="C103" s="31" t="s">
        <v>191</v>
      </c>
      <c r="D103" s="38" t="s">
        <v>192</v>
      </c>
      <c r="E103" s="33">
        <v>8.268</v>
      </c>
      <c r="F103" s="32" t="s">
        <v>63</v>
      </c>
      <c r="H103" s="34">
        <f>ROUND(E103*G103,2)</f>
        <v>0</v>
      </c>
      <c r="J103" s="34">
        <f>ROUND(E103*G103,2)</f>
        <v>0</v>
      </c>
      <c r="P103" s="32" t="s">
        <v>64</v>
      </c>
      <c r="V103" s="36" t="s">
        <v>16</v>
      </c>
      <c r="Z103" s="32" t="s">
        <v>139</v>
      </c>
      <c r="AA103" s="32">
        <v>1401010190953</v>
      </c>
      <c r="AB103" s="32">
        <v>1</v>
      </c>
    </row>
    <row r="104" spans="1:28" ht="12.75">
      <c r="A104" s="29">
        <v>35</v>
      </c>
      <c r="B104" s="30" t="s">
        <v>136</v>
      </c>
      <c r="C104" s="31" t="s">
        <v>193</v>
      </c>
      <c r="D104" s="38" t="s">
        <v>194</v>
      </c>
      <c r="E104" s="33">
        <v>6.08</v>
      </c>
      <c r="F104" s="32" t="s">
        <v>87</v>
      </c>
      <c r="H104" s="34">
        <f>ROUND(E104*G104,2)</f>
        <v>0</v>
      </c>
      <c r="J104" s="34">
        <f>ROUND(E104*G104,2)</f>
        <v>0</v>
      </c>
      <c r="K104" s="35">
        <v>0.00863</v>
      </c>
      <c r="L104" s="35">
        <f>E104*K104</f>
        <v>0.0524704</v>
      </c>
      <c r="P104" s="32" t="s">
        <v>64</v>
      </c>
      <c r="V104" s="36" t="s">
        <v>16</v>
      </c>
      <c r="Z104" s="32" t="s">
        <v>139</v>
      </c>
      <c r="AA104" s="32">
        <v>1401011101001</v>
      </c>
      <c r="AB104" s="32">
        <v>1</v>
      </c>
    </row>
    <row r="105" spans="4:22" ht="12.75">
      <c r="D105" s="38" t="s">
        <v>195</v>
      </c>
      <c r="V105" s="36" t="s">
        <v>0</v>
      </c>
    </row>
    <row r="106" spans="1:28" ht="12.75">
      <c r="A106" s="29">
        <v>36</v>
      </c>
      <c r="B106" s="30" t="s">
        <v>136</v>
      </c>
      <c r="C106" s="31" t="s">
        <v>196</v>
      </c>
      <c r="D106" s="38" t="s">
        <v>197</v>
      </c>
      <c r="E106" s="33">
        <v>6.08</v>
      </c>
      <c r="F106" s="32" t="s">
        <v>87</v>
      </c>
      <c r="H106" s="34">
        <f>ROUND(E106*G106,2)</f>
        <v>0</v>
      </c>
      <c r="J106" s="34">
        <f>ROUND(E106*G106,2)</f>
        <v>0</v>
      </c>
      <c r="P106" s="32" t="s">
        <v>64</v>
      </c>
      <c r="V106" s="36" t="s">
        <v>16</v>
      </c>
      <c r="Z106" s="32" t="s">
        <v>139</v>
      </c>
      <c r="AA106" s="32">
        <v>1401011101002</v>
      </c>
      <c r="AB106" s="32">
        <v>1</v>
      </c>
    </row>
    <row r="107" spans="1:28" ht="12.75">
      <c r="A107" s="29">
        <v>37</v>
      </c>
      <c r="B107" s="30" t="s">
        <v>136</v>
      </c>
      <c r="C107" s="31" t="s">
        <v>198</v>
      </c>
      <c r="D107" s="38" t="s">
        <v>199</v>
      </c>
      <c r="E107" s="33">
        <v>0.4</v>
      </c>
      <c r="F107" s="32" t="s">
        <v>151</v>
      </c>
      <c r="H107" s="34">
        <f>ROUND(E107*G107,2)</f>
        <v>0</v>
      </c>
      <c r="J107" s="34">
        <f>ROUND(E107*G107,2)</f>
        <v>0</v>
      </c>
      <c r="K107" s="35">
        <v>0.98901</v>
      </c>
      <c r="L107" s="35">
        <f>E107*K107</f>
        <v>0.395604</v>
      </c>
      <c r="P107" s="32" t="s">
        <v>64</v>
      </c>
      <c r="V107" s="36" t="s">
        <v>16</v>
      </c>
      <c r="Z107" s="32" t="s">
        <v>139</v>
      </c>
      <c r="AA107" s="32">
        <v>1401012107002</v>
      </c>
      <c r="AB107" s="32">
        <v>1</v>
      </c>
    </row>
    <row r="108" spans="4:22" ht="12.75">
      <c r="D108" s="43" t="s">
        <v>200</v>
      </c>
      <c r="V108" s="36" t="s">
        <v>0</v>
      </c>
    </row>
    <row r="109" spans="4:22" ht="12.75">
      <c r="D109" s="43" t="s">
        <v>201</v>
      </c>
      <c r="V109" s="36" t="s">
        <v>0</v>
      </c>
    </row>
    <row r="110" spans="1:28" ht="12.75">
      <c r="A110" s="29">
        <v>38</v>
      </c>
      <c r="B110" s="30" t="s">
        <v>136</v>
      </c>
      <c r="C110" s="31" t="s">
        <v>202</v>
      </c>
      <c r="D110" s="38" t="s">
        <v>203</v>
      </c>
      <c r="E110" s="33">
        <v>13.005</v>
      </c>
      <c r="F110" s="32" t="s">
        <v>63</v>
      </c>
      <c r="H110" s="34">
        <f>ROUND(E110*G110,2)</f>
        <v>0</v>
      </c>
      <c r="J110" s="34">
        <f>ROUND(E110*G110,2)</f>
        <v>0</v>
      </c>
      <c r="K110" s="35">
        <v>1.837</v>
      </c>
      <c r="L110" s="35">
        <f>E110*K110</f>
        <v>23.890185000000002</v>
      </c>
      <c r="P110" s="32" t="s">
        <v>64</v>
      </c>
      <c r="V110" s="36" t="s">
        <v>16</v>
      </c>
      <c r="Z110" s="32" t="s">
        <v>162</v>
      </c>
      <c r="AA110" s="32">
        <v>1403015100003</v>
      </c>
      <c r="AB110" s="32">
        <v>1</v>
      </c>
    </row>
    <row r="111" spans="4:22" ht="12.75">
      <c r="D111" s="43" t="s">
        <v>204</v>
      </c>
      <c r="V111" s="36" t="s">
        <v>0</v>
      </c>
    </row>
    <row r="112" spans="1:28" ht="25.5">
      <c r="A112" s="29">
        <v>39</v>
      </c>
      <c r="B112" s="30" t="s">
        <v>136</v>
      </c>
      <c r="C112" s="31" t="s">
        <v>205</v>
      </c>
      <c r="D112" s="38" t="s">
        <v>206</v>
      </c>
      <c r="E112" s="33">
        <v>12.365</v>
      </c>
      <c r="F112" s="32" t="s">
        <v>87</v>
      </c>
      <c r="H112" s="34">
        <f>ROUND(E112*G112,2)</f>
        <v>0</v>
      </c>
      <c r="J112" s="34">
        <f>ROUND(E112*G112,2)</f>
        <v>0</v>
      </c>
      <c r="K112" s="35">
        <v>0.27466</v>
      </c>
      <c r="L112" s="35">
        <f>E112*K112</f>
        <v>3.3961709000000004</v>
      </c>
      <c r="P112" s="32" t="s">
        <v>64</v>
      </c>
      <c r="V112" s="36" t="s">
        <v>16</v>
      </c>
      <c r="Z112" s="32" t="s">
        <v>162</v>
      </c>
      <c r="AA112" s="32" t="s">
        <v>64</v>
      </c>
      <c r="AB112" s="32">
        <v>1</v>
      </c>
    </row>
    <row r="113" spans="4:22" ht="12.75">
      <c r="D113" s="43" t="s">
        <v>207</v>
      </c>
      <c r="V113" s="36" t="s">
        <v>0</v>
      </c>
    </row>
    <row r="114" spans="4:22" ht="12.75">
      <c r="D114" s="43" t="s">
        <v>208</v>
      </c>
      <c r="V114" s="36" t="s">
        <v>0</v>
      </c>
    </row>
    <row r="115" spans="1:28" ht="25.5">
      <c r="A115" s="29">
        <v>40</v>
      </c>
      <c r="B115" s="30" t="s">
        <v>136</v>
      </c>
      <c r="C115" s="31" t="s">
        <v>209</v>
      </c>
      <c r="D115" s="38" t="s">
        <v>210</v>
      </c>
      <c r="E115" s="33">
        <v>19.58</v>
      </c>
      <c r="F115" s="32" t="s">
        <v>87</v>
      </c>
      <c r="H115" s="34">
        <f>ROUND(E115*G115,2)</f>
        <v>0</v>
      </c>
      <c r="J115" s="34">
        <f>ROUND(E115*G115,2)</f>
        <v>0</v>
      </c>
      <c r="K115" s="35">
        <v>0.3674</v>
      </c>
      <c r="L115" s="35">
        <f>E115*K115</f>
        <v>7.1936919999999995</v>
      </c>
      <c r="P115" s="32" t="s">
        <v>64</v>
      </c>
      <c r="V115" s="36" t="s">
        <v>16</v>
      </c>
      <c r="Z115" s="32" t="s">
        <v>211</v>
      </c>
      <c r="AA115" s="32" t="s">
        <v>64</v>
      </c>
      <c r="AB115" s="32">
        <v>1</v>
      </c>
    </row>
    <row r="116" spans="4:22" ht="12.75">
      <c r="D116" s="43" t="s">
        <v>212</v>
      </c>
      <c r="V116" s="36" t="s">
        <v>0</v>
      </c>
    </row>
    <row r="117" spans="4:22" ht="12.75">
      <c r="D117" s="43" t="s">
        <v>213</v>
      </c>
      <c r="V117" s="36" t="s">
        <v>0</v>
      </c>
    </row>
    <row r="118" spans="4:22" ht="12.75">
      <c r="D118" s="43" t="s">
        <v>214</v>
      </c>
      <c r="V118" s="36" t="s">
        <v>0</v>
      </c>
    </row>
    <row r="119" spans="1:28" ht="25.5">
      <c r="A119" s="29">
        <v>41</v>
      </c>
      <c r="B119" s="30" t="s">
        <v>136</v>
      </c>
      <c r="C119" s="31" t="s">
        <v>215</v>
      </c>
      <c r="D119" s="38" t="s">
        <v>216</v>
      </c>
      <c r="E119" s="33">
        <v>14.58</v>
      </c>
      <c r="F119" s="32" t="s">
        <v>87</v>
      </c>
      <c r="H119" s="34">
        <f>ROUND(E119*G119,2)</f>
        <v>0</v>
      </c>
      <c r="J119" s="34">
        <f>ROUND(E119*G119,2)</f>
        <v>0</v>
      </c>
      <c r="K119" s="35">
        <v>0.241</v>
      </c>
      <c r="L119" s="35">
        <f>E119*K119</f>
        <v>3.5137799999999997</v>
      </c>
      <c r="P119" s="32" t="s">
        <v>64</v>
      </c>
      <c r="V119" s="36" t="s">
        <v>16</v>
      </c>
      <c r="Z119" s="32" t="s">
        <v>211</v>
      </c>
      <c r="AA119" s="32" t="s">
        <v>64</v>
      </c>
      <c r="AB119" s="32">
        <v>1</v>
      </c>
    </row>
    <row r="120" spans="4:22" ht="12.75">
      <c r="D120" s="43" t="s">
        <v>217</v>
      </c>
      <c r="V120" s="36" t="s">
        <v>0</v>
      </c>
    </row>
    <row r="121" spans="4:22" ht="12.75">
      <c r="D121" s="38" t="s">
        <v>218</v>
      </c>
      <c r="V121" s="36" t="s">
        <v>0</v>
      </c>
    </row>
    <row r="122" spans="1:28" ht="25.5">
      <c r="A122" s="29">
        <v>42</v>
      </c>
      <c r="B122" s="30" t="s">
        <v>136</v>
      </c>
      <c r="C122" s="31" t="s">
        <v>219</v>
      </c>
      <c r="D122" s="38" t="s">
        <v>220</v>
      </c>
      <c r="E122" s="33">
        <v>26</v>
      </c>
      <c r="F122" s="32" t="s">
        <v>126</v>
      </c>
      <c r="H122" s="34">
        <f>ROUND(E122*G122,2)</f>
        <v>0</v>
      </c>
      <c r="J122" s="34">
        <f>ROUND(E122*G122,2)</f>
        <v>0</v>
      </c>
      <c r="K122" s="35">
        <v>0.1976</v>
      </c>
      <c r="L122" s="35">
        <f>E122*K122</f>
        <v>5.1376</v>
      </c>
      <c r="P122" s="32" t="s">
        <v>64</v>
      </c>
      <c r="V122" s="36" t="s">
        <v>16</v>
      </c>
      <c r="Z122" s="32" t="s">
        <v>211</v>
      </c>
      <c r="AA122" s="32" t="s">
        <v>64</v>
      </c>
      <c r="AB122" s="32">
        <v>1</v>
      </c>
    </row>
    <row r="123" spans="4:23" ht="12.75">
      <c r="D123" s="44" t="s">
        <v>221</v>
      </c>
      <c r="E123" s="45">
        <f>J123</f>
        <v>0</v>
      </c>
      <c r="H123" s="45">
        <f>SUM(H98:H122)</f>
        <v>0</v>
      </c>
      <c r="I123" s="45">
        <f>SUM(I98:I122)</f>
        <v>0</v>
      </c>
      <c r="J123" s="45">
        <f>SUM(J98:J122)</f>
        <v>0</v>
      </c>
      <c r="L123" s="46">
        <f>SUM(L98:L122)</f>
        <v>63.25163738</v>
      </c>
      <c r="N123" s="47">
        <f>SUM(N98:N122)</f>
        <v>0</v>
      </c>
      <c r="W123" s="37">
        <f>SUM(W98:W122)</f>
        <v>0</v>
      </c>
    </row>
    <row r="125" ht="12.75">
      <c r="B125" s="31" t="s">
        <v>222</v>
      </c>
    </row>
    <row r="126" spans="1:28" ht="25.5">
      <c r="A126" s="29">
        <v>43</v>
      </c>
      <c r="B126" s="30" t="s">
        <v>223</v>
      </c>
      <c r="C126" s="31" t="s">
        <v>224</v>
      </c>
      <c r="D126" s="38" t="s">
        <v>225</v>
      </c>
      <c r="E126" s="33">
        <v>12.5</v>
      </c>
      <c r="F126" s="32" t="s">
        <v>126</v>
      </c>
      <c r="H126" s="34">
        <f>ROUND(E126*G126,2)</f>
        <v>0</v>
      </c>
      <c r="J126" s="34">
        <f>ROUND(E126*G126,2)</f>
        <v>0</v>
      </c>
      <c r="K126" s="35">
        <v>0.11812</v>
      </c>
      <c r="L126" s="35">
        <f>E126*K126</f>
        <v>1.4765000000000001</v>
      </c>
      <c r="P126" s="32" t="s">
        <v>64</v>
      </c>
      <c r="V126" s="36" t="s">
        <v>16</v>
      </c>
      <c r="Z126" s="32" t="s">
        <v>226</v>
      </c>
      <c r="AA126" s="32">
        <v>2225116101011</v>
      </c>
      <c r="AB126" s="32">
        <v>1</v>
      </c>
    </row>
    <row r="127" spans="4:22" ht="12.75">
      <c r="D127" s="43" t="s">
        <v>227</v>
      </c>
      <c r="V127" s="36" t="s">
        <v>0</v>
      </c>
    </row>
    <row r="128" spans="1:28" ht="12.75">
      <c r="A128" s="29">
        <v>44</v>
      </c>
      <c r="B128" s="30" t="s">
        <v>119</v>
      </c>
      <c r="C128" s="31" t="s">
        <v>228</v>
      </c>
      <c r="D128" s="38" t="s">
        <v>229</v>
      </c>
      <c r="E128" s="33">
        <v>32</v>
      </c>
      <c r="F128" s="32" t="s">
        <v>230</v>
      </c>
      <c r="I128" s="34">
        <f>ROUND(E128*G128,2)</f>
        <v>0</v>
      </c>
      <c r="J128" s="34">
        <f>ROUND(E128*G128,2)</f>
        <v>0</v>
      </c>
      <c r="K128" s="35">
        <v>0.027</v>
      </c>
      <c r="L128" s="35">
        <f>E128*K128</f>
        <v>0.864</v>
      </c>
      <c r="P128" s="32" t="s">
        <v>64</v>
      </c>
      <c r="V128" s="36" t="s">
        <v>15</v>
      </c>
      <c r="Z128" s="32" t="s">
        <v>231</v>
      </c>
      <c r="AA128" s="32" t="s">
        <v>64</v>
      </c>
      <c r="AB128" s="32">
        <v>2</v>
      </c>
    </row>
    <row r="129" spans="1:28" ht="25.5">
      <c r="A129" s="29">
        <v>45</v>
      </c>
      <c r="B129" s="30" t="s">
        <v>232</v>
      </c>
      <c r="C129" s="31" t="s">
        <v>233</v>
      </c>
      <c r="D129" s="38" t="s">
        <v>234</v>
      </c>
      <c r="E129" s="33">
        <v>117.138</v>
      </c>
      <c r="F129" s="32" t="s">
        <v>87</v>
      </c>
      <c r="H129" s="34">
        <f>ROUND(E129*G129,2)</f>
        <v>0</v>
      </c>
      <c r="J129" s="34">
        <f>ROUND(E129*G129,2)</f>
        <v>0</v>
      </c>
      <c r="P129" s="32" t="s">
        <v>64</v>
      </c>
      <c r="V129" s="36" t="s">
        <v>16</v>
      </c>
      <c r="Z129" s="32" t="s">
        <v>235</v>
      </c>
      <c r="AA129" s="32">
        <v>301010102001</v>
      </c>
      <c r="AB129" s="32">
        <v>1</v>
      </c>
    </row>
    <row r="130" spans="4:22" ht="12.75">
      <c r="D130" s="38" t="s">
        <v>236</v>
      </c>
      <c r="V130" s="36" t="s">
        <v>0</v>
      </c>
    </row>
    <row r="131" spans="1:28" ht="25.5">
      <c r="A131" s="29">
        <v>46</v>
      </c>
      <c r="B131" s="30" t="s">
        <v>232</v>
      </c>
      <c r="C131" s="31" t="s">
        <v>237</v>
      </c>
      <c r="D131" s="38" t="s">
        <v>238</v>
      </c>
      <c r="E131" s="33">
        <v>117.138</v>
      </c>
      <c r="F131" s="32" t="s">
        <v>87</v>
      </c>
      <c r="H131" s="34">
        <f>ROUND(E131*G131,2)</f>
        <v>0</v>
      </c>
      <c r="J131" s="34">
        <f>ROUND(E131*G131,2)</f>
        <v>0</v>
      </c>
      <c r="K131" s="35">
        <v>0.0007</v>
      </c>
      <c r="L131" s="35">
        <f>E131*K131</f>
        <v>0.0819966</v>
      </c>
      <c r="P131" s="32" t="s">
        <v>64</v>
      </c>
      <c r="V131" s="36" t="s">
        <v>16</v>
      </c>
      <c r="Z131" s="32" t="s">
        <v>235</v>
      </c>
      <c r="AA131" s="32">
        <v>301010102091</v>
      </c>
      <c r="AB131" s="32">
        <v>1</v>
      </c>
    </row>
    <row r="132" spans="1:28" ht="25.5">
      <c r="A132" s="29">
        <v>47</v>
      </c>
      <c r="B132" s="30" t="s">
        <v>232</v>
      </c>
      <c r="C132" s="31" t="s">
        <v>239</v>
      </c>
      <c r="D132" s="38" t="s">
        <v>240</v>
      </c>
      <c r="E132" s="33">
        <v>117.138</v>
      </c>
      <c r="F132" s="32" t="s">
        <v>87</v>
      </c>
      <c r="H132" s="34">
        <f>ROUND(E132*G132,2)</f>
        <v>0</v>
      </c>
      <c r="J132" s="34">
        <f>ROUND(E132*G132,2)</f>
        <v>0</v>
      </c>
      <c r="P132" s="32" t="s">
        <v>64</v>
      </c>
      <c r="V132" s="36" t="s">
        <v>16</v>
      </c>
      <c r="Z132" s="32" t="s">
        <v>235</v>
      </c>
      <c r="AA132" s="32">
        <v>301010102501</v>
      </c>
      <c r="AB132" s="32">
        <v>1</v>
      </c>
    </row>
    <row r="133" spans="1:28" ht="12.75">
      <c r="A133" s="29">
        <v>48</v>
      </c>
      <c r="B133" s="30" t="s">
        <v>232</v>
      </c>
      <c r="C133" s="31" t="s">
        <v>241</v>
      </c>
      <c r="D133" s="38" t="s">
        <v>242</v>
      </c>
      <c r="E133" s="33">
        <v>40.584</v>
      </c>
      <c r="F133" s="32" t="s">
        <v>87</v>
      </c>
      <c r="H133" s="34">
        <f>ROUND(E133*G133,2)</f>
        <v>0</v>
      </c>
      <c r="J133" s="34">
        <f>ROUND(E133*G133,2)</f>
        <v>0</v>
      </c>
      <c r="K133" s="35">
        <v>0.00588</v>
      </c>
      <c r="L133" s="35">
        <f>E133*K133</f>
        <v>0.23863392</v>
      </c>
      <c r="P133" s="32" t="s">
        <v>64</v>
      </c>
      <c r="V133" s="36" t="s">
        <v>16</v>
      </c>
      <c r="Z133" s="32" t="s">
        <v>235</v>
      </c>
      <c r="AA133" s="32">
        <v>303010303002</v>
      </c>
      <c r="AB133" s="32">
        <v>1</v>
      </c>
    </row>
    <row r="134" spans="4:22" ht="12.75">
      <c r="D134" s="43" t="s">
        <v>243</v>
      </c>
      <c r="V134" s="36" t="s">
        <v>0</v>
      </c>
    </row>
    <row r="135" spans="4:22" ht="12.75">
      <c r="D135" s="38" t="s">
        <v>244</v>
      </c>
      <c r="V135" s="36" t="s">
        <v>0</v>
      </c>
    </row>
    <row r="136" spans="1:28" ht="25.5">
      <c r="A136" s="29">
        <v>49</v>
      </c>
      <c r="B136" s="30" t="s">
        <v>136</v>
      </c>
      <c r="C136" s="31" t="s">
        <v>245</v>
      </c>
      <c r="D136" s="38" t="s">
        <v>246</v>
      </c>
      <c r="E136" s="33">
        <v>76.3</v>
      </c>
      <c r="F136" s="32" t="s">
        <v>87</v>
      </c>
      <c r="H136" s="34">
        <f>ROUND(E136*G136,2)</f>
        <v>0</v>
      </c>
      <c r="J136" s="34">
        <f>ROUND(E136*G136,2)</f>
        <v>0</v>
      </c>
      <c r="K136" s="35">
        <v>2E-05</v>
      </c>
      <c r="L136" s="35">
        <f>E136*K136</f>
        <v>0.001526</v>
      </c>
      <c r="P136" s="32" t="s">
        <v>64</v>
      </c>
      <c r="V136" s="36" t="s">
        <v>16</v>
      </c>
      <c r="Z136" s="32" t="s">
        <v>247</v>
      </c>
      <c r="AA136" s="32">
        <v>1226032500051</v>
      </c>
      <c r="AB136" s="32">
        <v>1</v>
      </c>
    </row>
    <row r="137" spans="1:28" ht="12.75">
      <c r="A137" s="29">
        <v>50</v>
      </c>
      <c r="B137" s="30" t="s">
        <v>136</v>
      </c>
      <c r="C137" s="31" t="s">
        <v>248</v>
      </c>
      <c r="D137" s="38" t="s">
        <v>249</v>
      </c>
      <c r="E137" s="33">
        <v>171.337</v>
      </c>
      <c r="F137" s="32" t="s">
        <v>151</v>
      </c>
      <c r="H137" s="34">
        <f>ROUND(E137*G137,2)</f>
        <v>0</v>
      </c>
      <c r="J137" s="34">
        <f>ROUND(E137*G137,2)</f>
        <v>0</v>
      </c>
      <c r="P137" s="32" t="s">
        <v>64</v>
      </c>
      <c r="V137" s="36" t="s">
        <v>16</v>
      </c>
      <c r="Z137" s="32" t="s">
        <v>250</v>
      </c>
      <c r="AA137" s="32">
        <v>149914</v>
      </c>
      <c r="AB137" s="32">
        <v>1</v>
      </c>
    </row>
    <row r="138" spans="4:23" ht="12.75">
      <c r="D138" s="44" t="s">
        <v>251</v>
      </c>
      <c r="E138" s="45">
        <f>J138</f>
        <v>0</v>
      </c>
      <c r="H138" s="45">
        <f>SUM(H125:H137)</f>
        <v>0</v>
      </c>
      <c r="I138" s="45">
        <f>SUM(I125:I137)</f>
        <v>0</v>
      </c>
      <c r="J138" s="45">
        <f>SUM(J125:J137)</f>
        <v>0</v>
      </c>
      <c r="L138" s="46">
        <f>SUM(L125:L137)</f>
        <v>2.66265652</v>
      </c>
      <c r="N138" s="47">
        <f>SUM(N125:N137)</f>
        <v>0</v>
      </c>
      <c r="W138" s="37">
        <f>SUM(W125:W137)</f>
        <v>0</v>
      </c>
    </row>
    <row r="140" spans="4:23" ht="12.75">
      <c r="D140" s="44" t="s">
        <v>252</v>
      </c>
      <c r="E140" s="47">
        <f>J140</f>
        <v>0</v>
      </c>
      <c r="H140" s="45">
        <f>+H46+H77+H88+H96+H123+H138</f>
        <v>0</v>
      </c>
      <c r="I140" s="45">
        <f>+I46+I77+I88+I96+I123+I138</f>
        <v>0</v>
      </c>
      <c r="J140" s="45">
        <f>+J46+J77+J88+J96+J123+J138</f>
        <v>0</v>
      </c>
      <c r="L140" s="46">
        <f>+L46+L77+L88+L96+L123+L138</f>
        <v>171.33556702</v>
      </c>
      <c r="N140" s="47">
        <f>+N46+N77+N88+N96+N123+N138</f>
        <v>0</v>
      </c>
      <c r="W140" s="37">
        <f>+W46+W77+W88+W96+W123+W138</f>
        <v>0</v>
      </c>
    </row>
    <row r="142" ht="12.75">
      <c r="B142" s="42" t="s">
        <v>253</v>
      </c>
    </row>
    <row r="143" ht="12.75">
      <c r="B143" s="31" t="s">
        <v>254</v>
      </c>
    </row>
    <row r="144" spans="1:28" ht="12.75">
      <c r="A144" s="29">
        <v>51</v>
      </c>
      <c r="B144" s="30" t="s">
        <v>255</v>
      </c>
      <c r="C144" s="31" t="s">
        <v>256</v>
      </c>
      <c r="D144" s="38" t="s">
        <v>257</v>
      </c>
      <c r="E144" s="33">
        <v>27.37</v>
      </c>
      <c r="F144" s="32" t="s">
        <v>87</v>
      </c>
      <c r="H144" s="34">
        <f>ROUND(E144*G144,2)</f>
        <v>0</v>
      </c>
      <c r="J144" s="34">
        <f>ROUND(E144*G144,2)</f>
        <v>0</v>
      </c>
      <c r="P144" s="32" t="s">
        <v>64</v>
      </c>
      <c r="V144" s="36" t="s">
        <v>258</v>
      </c>
      <c r="Z144" s="32" t="s">
        <v>259</v>
      </c>
      <c r="AA144" s="32" t="s">
        <v>64</v>
      </c>
      <c r="AB144" s="32">
        <v>1</v>
      </c>
    </row>
    <row r="145" spans="4:22" ht="12.75">
      <c r="D145" s="38" t="s">
        <v>260</v>
      </c>
      <c r="V145" s="36" t="s">
        <v>0</v>
      </c>
    </row>
    <row r="146" spans="1:28" ht="25.5">
      <c r="A146" s="29">
        <v>52</v>
      </c>
      <c r="B146" s="30" t="s">
        <v>255</v>
      </c>
      <c r="C146" s="31" t="s">
        <v>261</v>
      </c>
      <c r="D146" s="38" t="s">
        <v>262</v>
      </c>
      <c r="E146" s="33">
        <v>10.4</v>
      </c>
      <c r="F146" s="32" t="s">
        <v>87</v>
      </c>
      <c r="H146" s="34">
        <f>ROUND(E146*G146,2)</f>
        <v>0</v>
      </c>
      <c r="J146" s="34">
        <f>ROUND(E146*G146,2)</f>
        <v>0</v>
      </c>
      <c r="P146" s="32" t="s">
        <v>64</v>
      </c>
      <c r="V146" s="36" t="s">
        <v>258</v>
      </c>
      <c r="Z146" s="32" t="s">
        <v>259</v>
      </c>
      <c r="AA146" s="32">
        <v>6101010101001</v>
      </c>
      <c r="AB146" s="32">
        <v>1</v>
      </c>
    </row>
    <row r="147" spans="4:22" ht="12.75">
      <c r="D147" s="43" t="s">
        <v>263</v>
      </c>
      <c r="V147" s="36" t="s">
        <v>0</v>
      </c>
    </row>
    <row r="148" spans="1:28" ht="12.75">
      <c r="A148" s="29">
        <v>53</v>
      </c>
      <c r="B148" s="30" t="s">
        <v>119</v>
      </c>
      <c r="C148" s="31" t="s">
        <v>264</v>
      </c>
      <c r="D148" s="38" t="s">
        <v>265</v>
      </c>
      <c r="E148" s="33">
        <v>0.003</v>
      </c>
      <c r="F148" s="32" t="s">
        <v>151</v>
      </c>
      <c r="I148" s="34">
        <f>ROUND(E148*G148,2)</f>
        <v>0</v>
      </c>
      <c r="J148" s="34">
        <f>ROUND(E148*G148,2)</f>
        <v>0</v>
      </c>
      <c r="K148" s="35">
        <v>1</v>
      </c>
      <c r="L148" s="35">
        <f>E148*K148</f>
        <v>0.003</v>
      </c>
      <c r="P148" s="32" t="s">
        <v>64</v>
      </c>
      <c r="V148" s="36" t="s">
        <v>15</v>
      </c>
      <c r="Z148" s="32" t="s">
        <v>266</v>
      </c>
      <c r="AA148" s="32" t="s">
        <v>64</v>
      </c>
      <c r="AB148" s="32">
        <v>2</v>
      </c>
    </row>
    <row r="149" spans="1:28" ht="25.5">
      <c r="A149" s="29">
        <v>54</v>
      </c>
      <c r="B149" s="30" t="s">
        <v>255</v>
      </c>
      <c r="C149" s="31" t="s">
        <v>267</v>
      </c>
      <c r="D149" s="38" t="s">
        <v>268</v>
      </c>
      <c r="E149" s="33">
        <v>43.29</v>
      </c>
      <c r="F149" s="32" t="s">
        <v>87</v>
      </c>
      <c r="H149" s="34">
        <f>ROUND(E149*G149,2)</f>
        <v>0</v>
      </c>
      <c r="J149" s="34">
        <f>ROUND(E149*G149,2)</f>
        <v>0</v>
      </c>
      <c r="K149" s="35">
        <v>0.001</v>
      </c>
      <c r="L149" s="35">
        <f>E149*K149</f>
        <v>0.04329</v>
      </c>
      <c r="P149" s="32" t="s">
        <v>64</v>
      </c>
      <c r="V149" s="36" t="s">
        <v>258</v>
      </c>
      <c r="Z149" s="32" t="s">
        <v>259</v>
      </c>
      <c r="AA149" s="32" t="s">
        <v>64</v>
      </c>
      <c r="AB149" s="32">
        <v>7</v>
      </c>
    </row>
    <row r="150" spans="4:22" ht="12.75">
      <c r="D150" s="38" t="s">
        <v>269</v>
      </c>
      <c r="V150" s="36" t="s">
        <v>0</v>
      </c>
    </row>
    <row r="151" spans="1:28" ht="25.5">
      <c r="A151" s="29">
        <v>55</v>
      </c>
      <c r="B151" s="30" t="s">
        <v>255</v>
      </c>
      <c r="C151" s="31" t="s">
        <v>270</v>
      </c>
      <c r="D151" s="38" t="s">
        <v>271</v>
      </c>
      <c r="E151" s="33">
        <v>7.725</v>
      </c>
      <c r="F151" s="32" t="s">
        <v>87</v>
      </c>
      <c r="H151" s="34">
        <f>ROUND(E151*G151,2)</f>
        <v>0</v>
      </c>
      <c r="J151" s="34">
        <f>ROUND(E151*G151,2)</f>
        <v>0</v>
      </c>
      <c r="P151" s="32" t="s">
        <v>64</v>
      </c>
      <c r="V151" s="36" t="s">
        <v>258</v>
      </c>
      <c r="Z151" s="32" t="s">
        <v>259</v>
      </c>
      <c r="AA151" s="32">
        <v>6101010501001</v>
      </c>
      <c r="AB151" s="32">
        <v>1</v>
      </c>
    </row>
    <row r="152" spans="4:22" ht="25.5">
      <c r="D152" s="43" t="s">
        <v>272</v>
      </c>
      <c r="V152" s="36" t="s">
        <v>0</v>
      </c>
    </row>
    <row r="153" spans="1:28" ht="25.5">
      <c r="A153" s="29">
        <v>56</v>
      </c>
      <c r="B153" s="30" t="s">
        <v>255</v>
      </c>
      <c r="C153" s="31" t="s">
        <v>273</v>
      </c>
      <c r="D153" s="38" t="s">
        <v>274</v>
      </c>
      <c r="E153" s="33">
        <v>21.493</v>
      </c>
      <c r="F153" s="32" t="s">
        <v>87</v>
      </c>
      <c r="H153" s="34">
        <f>ROUND(E153*G153,2)</f>
        <v>0</v>
      </c>
      <c r="J153" s="34">
        <f>ROUND(E153*G153,2)</f>
        <v>0</v>
      </c>
      <c r="K153" s="35">
        <v>0.00017</v>
      </c>
      <c r="L153" s="35">
        <f>E153*K153</f>
        <v>0.00365381</v>
      </c>
      <c r="P153" s="32" t="s">
        <v>64</v>
      </c>
      <c r="V153" s="36" t="s">
        <v>258</v>
      </c>
      <c r="Z153" s="32" t="s">
        <v>259</v>
      </c>
      <c r="AA153" s="32">
        <v>6101010502001</v>
      </c>
      <c r="AB153" s="32">
        <v>1</v>
      </c>
    </row>
    <row r="154" spans="4:22" ht="12.75">
      <c r="D154" s="43" t="s">
        <v>275</v>
      </c>
      <c r="V154" s="36" t="s">
        <v>0</v>
      </c>
    </row>
    <row r="155" spans="4:22" ht="12.75">
      <c r="D155" s="38" t="s">
        <v>276</v>
      </c>
      <c r="V155" s="36" t="s">
        <v>0</v>
      </c>
    </row>
    <row r="156" spans="4:22" ht="12.75">
      <c r="D156" s="38" t="s">
        <v>277</v>
      </c>
      <c r="V156" s="36" t="s">
        <v>0</v>
      </c>
    </row>
    <row r="157" spans="1:28" ht="12.75">
      <c r="A157" s="29">
        <v>57</v>
      </c>
      <c r="B157" s="30" t="s">
        <v>119</v>
      </c>
      <c r="C157" s="31" t="s">
        <v>120</v>
      </c>
      <c r="D157" s="38" t="s">
        <v>121</v>
      </c>
      <c r="E157" s="33">
        <v>30.679</v>
      </c>
      <c r="F157" s="32" t="s">
        <v>87</v>
      </c>
      <c r="I157" s="34">
        <f>ROUND(E157*G157,2)</f>
        <v>0</v>
      </c>
      <c r="J157" s="34">
        <f>ROUND(E157*G157,2)</f>
        <v>0</v>
      </c>
      <c r="K157" s="35">
        <v>0.001</v>
      </c>
      <c r="L157" s="35">
        <f>E157*K157</f>
        <v>0.030678999999999998</v>
      </c>
      <c r="P157" s="32" t="s">
        <v>64</v>
      </c>
      <c r="V157" s="36" t="s">
        <v>15</v>
      </c>
      <c r="Z157" s="32" t="s">
        <v>122</v>
      </c>
      <c r="AA157" s="32" t="s">
        <v>64</v>
      </c>
      <c r="AB157" s="32">
        <v>2</v>
      </c>
    </row>
    <row r="158" spans="4:22" ht="12.75">
      <c r="D158" s="38" t="s">
        <v>278</v>
      </c>
      <c r="V158" s="36" t="s">
        <v>0</v>
      </c>
    </row>
    <row r="159" spans="1:28" ht="25.5">
      <c r="A159" s="29">
        <v>58</v>
      </c>
      <c r="B159" s="30" t="s">
        <v>255</v>
      </c>
      <c r="C159" s="31" t="s">
        <v>279</v>
      </c>
      <c r="D159" s="38" t="s">
        <v>280</v>
      </c>
      <c r="F159" s="32" t="s">
        <v>281</v>
      </c>
      <c r="H159" s="34">
        <f>ROUND(E159*G159,2)</f>
        <v>0</v>
      </c>
      <c r="J159" s="34">
        <f>ROUND(E159*G159,2)</f>
        <v>0</v>
      </c>
      <c r="P159" s="32" t="s">
        <v>64</v>
      </c>
      <c r="V159" s="36" t="s">
        <v>258</v>
      </c>
      <c r="Z159" s="32" t="s">
        <v>259</v>
      </c>
      <c r="AA159" s="32">
        <v>6199610101601</v>
      </c>
      <c r="AB159" s="32">
        <v>1</v>
      </c>
    </row>
    <row r="160" spans="4:23" ht="12.75">
      <c r="D160" s="44" t="s">
        <v>282</v>
      </c>
      <c r="E160" s="45">
        <f>J160</f>
        <v>0</v>
      </c>
      <c r="H160" s="45">
        <f>SUM(H142:H159)</f>
        <v>0</v>
      </c>
      <c r="I160" s="45">
        <f>SUM(I142:I159)</f>
        <v>0</v>
      </c>
      <c r="J160" s="45">
        <f>SUM(J142:J159)</f>
        <v>0</v>
      </c>
      <c r="L160" s="46">
        <f>SUM(L142:L159)</f>
        <v>0.08062281</v>
      </c>
      <c r="N160" s="47">
        <f>SUM(N142:N159)</f>
        <v>0</v>
      </c>
      <c r="W160" s="37">
        <f>SUM(W142:W159)</f>
        <v>0</v>
      </c>
    </row>
    <row r="162" ht="12.75">
      <c r="B162" s="31" t="s">
        <v>283</v>
      </c>
    </row>
    <row r="163" spans="1:28" ht="25.5">
      <c r="A163" s="29">
        <v>59</v>
      </c>
      <c r="B163" s="30" t="s">
        <v>284</v>
      </c>
      <c r="C163" s="31" t="s">
        <v>285</v>
      </c>
      <c r="D163" s="38" t="s">
        <v>286</v>
      </c>
      <c r="E163" s="33">
        <v>1</v>
      </c>
      <c r="F163" s="32" t="s">
        <v>287</v>
      </c>
      <c r="H163" s="34">
        <f>ROUND(E163*G163,2)</f>
        <v>0</v>
      </c>
      <c r="J163" s="34">
        <f>ROUND(E163*G163,2)</f>
        <v>0</v>
      </c>
      <c r="P163" s="32" t="s">
        <v>64</v>
      </c>
      <c r="V163" s="36" t="s">
        <v>258</v>
      </c>
      <c r="Z163" s="32" t="s">
        <v>288</v>
      </c>
      <c r="AA163" s="32" t="s">
        <v>64</v>
      </c>
      <c r="AB163" s="32">
        <v>7</v>
      </c>
    </row>
    <row r="164" spans="1:28" ht="25.5">
      <c r="A164" s="29">
        <v>60</v>
      </c>
      <c r="B164" s="30" t="s">
        <v>284</v>
      </c>
      <c r="C164" s="31" t="s">
        <v>289</v>
      </c>
      <c r="D164" s="38" t="s">
        <v>290</v>
      </c>
      <c r="E164" s="33">
        <v>150</v>
      </c>
      <c r="F164" s="32" t="s">
        <v>126</v>
      </c>
      <c r="H164" s="34">
        <f>ROUND(E164*G164,2)</f>
        <v>0</v>
      </c>
      <c r="J164" s="34">
        <f>ROUND(E164*G164,2)</f>
        <v>0</v>
      </c>
      <c r="K164" s="35">
        <v>3E-05</v>
      </c>
      <c r="L164" s="35">
        <f>E164*K164</f>
        <v>0.0045000000000000005</v>
      </c>
      <c r="P164" s="32" t="s">
        <v>64</v>
      </c>
      <c r="V164" s="36" t="s">
        <v>258</v>
      </c>
      <c r="Z164" s="32" t="s">
        <v>288</v>
      </c>
      <c r="AA164" s="32">
        <v>6201010100001</v>
      </c>
      <c r="AB164" s="32">
        <v>1</v>
      </c>
    </row>
    <row r="165" spans="4:22" ht="12.75">
      <c r="D165" s="43" t="s">
        <v>291</v>
      </c>
      <c r="V165" s="36" t="s">
        <v>0</v>
      </c>
    </row>
    <row r="166" spans="1:28" ht="25.5">
      <c r="A166" s="29">
        <v>61</v>
      </c>
      <c r="B166" s="30" t="s">
        <v>284</v>
      </c>
      <c r="C166" s="31" t="s">
        <v>292</v>
      </c>
      <c r="D166" s="38" t="s">
        <v>293</v>
      </c>
      <c r="E166" s="33">
        <v>230</v>
      </c>
      <c r="F166" s="32" t="s">
        <v>126</v>
      </c>
      <c r="H166" s="34">
        <f>ROUND(E166*G166,2)</f>
        <v>0</v>
      </c>
      <c r="J166" s="34">
        <f>ROUND(E166*G166,2)</f>
        <v>0</v>
      </c>
      <c r="K166" s="35">
        <v>3E-05</v>
      </c>
      <c r="L166" s="35">
        <f>E166*K166</f>
        <v>0.0069</v>
      </c>
      <c r="P166" s="32" t="s">
        <v>64</v>
      </c>
      <c r="V166" s="36" t="s">
        <v>258</v>
      </c>
      <c r="Z166" s="32" t="s">
        <v>288</v>
      </c>
      <c r="AA166" s="32">
        <v>6201010100003</v>
      </c>
      <c r="AB166" s="32">
        <v>1</v>
      </c>
    </row>
    <row r="167" spans="4:22" ht="12.75">
      <c r="D167" s="43" t="s">
        <v>294</v>
      </c>
      <c r="V167" s="36" t="s">
        <v>0</v>
      </c>
    </row>
    <row r="168" spans="1:28" ht="12.75">
      <c r="A168" s="29">
        <v>62</v>
      </c>
      <c r="B168" s="30" t="s">
        <v>284</v>
      </c>
      <c r="C168" s="31" t="s">
        <v>295</v>
      </c>
      <c r="D168" s="38" t="s">
        <v>296</v>
      </c>
      <c r="E168" s="33">
        <v>6.68</v>
      </c>
      <c r="F168" s="32" t="s">
        <v>63</v>
      </c>
      <c r="H168" s="34">
        <f>ROUND(E168*G168,2)</f>
        <v>0</v>
      </c>
      <c r="J168" s="34">
        <f>ROUND(E168*G168,2)</f>
        <v>0</v>
      </c>
      <c r="K168" s="35">
        <v>0.00411</v>
      </c>
      <c r="L168" s="35">
        <f>E168*K168</f>
        <v>0.027454799999999998</v>
      </c>
      <c r="P168" s="32" t="s">
        <v>64</v>
      </c>
      <c r="V168" s="36" t="s">
        <v>258</v>
      </c>
      <c r="Z168" s="32" t="s">
        <v>288</v>
      </c>
      <c r="AA168" s="32">
        <v>6210080001001</v>
      </c>
      <c r="AB168" s="32">
        <v>1</v>
      </c>
    </row>
    <row r="169" spans="4:22" ht="12.75">
      <c r="D169" s="38" t="s">
        <v>297</v>
      </c>
      <c r="V169" s="36" t="s">
        <v>0</v>
      </c>
    </row>
    <row r="170" spans="1:28" ht="12.75">
      <c r="A170" s="29">
        <v>63</v>
      </c>
      <c r="B170" s="30" t="s">
        <v>119</v>
      </c>
      <c r="C170" s="31" t="s">
        <v>298</v>
      </c>
      <c r="D170" s="38" t="s">
        <v>299</v>
      </c>
      <c r="E170" s="33">
        <v>7.348</v>
      </c>
      <c r="F170" s="32" t="s">
        <v>63</v>
      </c>
      <c r="I170" s="34">
        <f>ROUND(E170*G170,2)</f>
        <v>0</v>
      </c>
      <c r="J170" s="34">
        <f>ROUND(E170*G170,2)</f>
        <v>0</v>
      </c>
      <c r="K170" s="35">
        <v>0.55</v>
      </c>
      <c r="L170" s="35">
        <f>E170*K170</f>
        <v>4.0414</v>
      </c>
      <c r="P170" s="32" t="s">
        <v>64</v>
      </c>
      <c r="V170" s="36" t="s">
        <v>15</v>
      </c>
      <c r="Z170" s="32" t="s">
        <v>300</v>
      </c>
      <c r="AA170" s="32" t="s">
        <v>64</v>
      </c>
      <c r="AB170" s="32">
        <v>8</v>
      </c>
    </row>
    <row r="171" spans="4:22" ht="12.75">
      <c r="D171" s="38" t="s">
        <v>301</v>
      </c>
      <c r="V171" s="36" t="s">
        <v>0</v>
      </c>
    </row>
    <row r="172" spans="1:28" ht="25.5">
      <c r="A172" s="29">
        <v>64</v>
      </c>
      <c r="B172" s="30" t="s">
        <v>284</v>
      </c>
      <c r="C172" s="31" t="s">
        <v>302</v>
      </c>
      <c r="D172" s="38" t="s">
        <v>303</v>
      </c>
      <c r="E172" s="33">
        <v>51.3</v>
      </c>
      <c r="F172" s="32" t="s">
        <v>126</v>
      </c>
      <c r="H172" s="34">
        <f>ROUND(E172*G172,2)</f>
        <v>0</v>
      </c>
      <c r="J172" s="34">
        <f>ROUND(E172*G172,2)</f>
        <v>0</v>
      </c>
      <c r="K172" s="35">
        <v>0.00026</v>
      </c>
      <c r="L172" s="35">
        <f>E172*K172</f>
        <v>0.013337999999999997</v>
      </c>
      <c r="P172" s="32" t="s">
        <v>64</v>
      </c>
      <c r="V172" s="36" t="s">
        <v>258</v>
      </c>
      <c r="Z172" s="32" t="s">
        <v>304</v>
      </c>
      <c r="AA172" s="32">
        <v>6204020101002</v>
      </c>
      <c r="AB172" s="32">
        <v>1</v>
      </c>
    </row>
    <row r="173" spans="4:22" ht="12.75">
      <c r="D173" s="43" t="s">
        <v>305</v>
      </c>
      <c r="V173" s="36" t="s">
        <v>0</v>
      </c>
    </row>
    <row r="174" spans="1:28" ht="25.5">
      <c r="A174" s="29">
        <v>65</v>
      </c>
      <c r="B174" s="30" t="s">
        <v>284</v>
      </c>
      <c r="C174" s="31" t="s">
        <v>306</v>
      </c>
      <c r="D174" s="38" t="s">
        <v>307</v>
      </c>
      <c r="E174" s="33">
        <v>131.8</v>
      </c>
      <c r="F174" s="32" t="s">
        <v>126</v>
      </c>
      <c r="H174" s="34">
        <f>ROUND(E174*G174,2)</f>
        <v>0</v>
      </c>
      <c r="J174" s="34">
        <f>ROUND(E174*G174,2)</f>
        <v>0</v>
      </c>
      <c r="K174" s="35">
        <v>0.00026</v>
      </c>
      <c r="L174" s="35">
        <f>E174*K174</f>
        <v>0.034268</v>
      </c>
      <c r="P174" s="32" t="s">
        <v>64</v>
      </c>
      <c r="V174" s="36" t="s">
        <v>258</v>
      </c>
      <c r="Z174" s="32" t="s">
        <v>304</v>
      </c>
      <c r="AA174" s="32">
        <v>6204020101004</v>
      </c>
      <c r="AB174" s="32">
        <v>1</v>
      </c>
    </row>
    <row r="175" spans="4:22" ht="12.75">
      <c r="D175" s="43" t="s">
        <v>308</v>
      </c>
      <c r="V175" s="36" t="s">
        <v>0</v>
      </c>
    </row>
    <row r="176" spans="1:28" ht="25.5">
      <c r="A176" s="29">
        <v>66</v>
      </c>
      <c r="B176" s="30" t="s">
        <v>284</v>
      </c>
      <c r="C176" s="31" t="s">
        <v>309</v>
      </c>
      <c r="D176" s="38" t="s">
        <v>310</v>
      </c>
      <c r="E176" s="33">
        <v>224</v>
      </c>
      <c r="F176" s="32" t="s">
        <v>87</v>
      </c>
      <c r="H176" s="34">
        <f>ROUND(E176*G176,2)</f>
        <v>0</v>
      </c>
      <c r="J176" s="34">
        <f>ROUND(E176*G176,2)</f>
        <v>0</v>
      </c>
      <c r="P176" s="32" t="s">
        <v>64</v>
      </c>
      <c r="V176" s="36" t="s">
        <v>258</v>
      </c>
      <c r="Z176" s="32" t="s">
        <v>211</v>
      </c>
      <c r="AA176" s="32" t="s">
        <v>64</v>
      </c>
      <c r="AB176" s="32">
        <v>1</v>
      </c>
    </row>
    <row r="177" spans="4:22" ht="12.75">
      <c r="D177" s="43" t="s">
        <v>311</v>
      </c>
      <c r="V177" s="36" t="s">
        <v>0</v>
      </c>
    </row>
    <row r="178" spans="1:28" ht="12.75">
      <c r="A178" s="29">
        <v>67</v>
      </c>
      <c r="B178" s="30" t="s">
        <v>284</v>
      </c>
      <c r="C178" s="31" t="s">
        <v>312</v>
      </c>
      <c r="D178" s="38" t="s">
        <v>313</v>
      </c>
      <c r="E178" s="33">
        <v>62.381</v>
      </c>
      <c r="F178" s="32" t="s">
        <v>87</v>
      </c>
      <c r="H178" s="34">
        <f>ROUND(E178*G178,2)</f>
        <v>0</v>
      </c>
      <c r="J178" s="34">
        <f>ROUND(E178*G178,2)</f>
        <v>0</v>
      </c>
      <c r="P178" s="32" t="s">
        <v>64</v>
      </c>
      <c r="V178" s="36" t="s">
        <v>258</v>
      </c>
      <c r="Z178" s="32" t="s">
        <v>304</v>
      </c>
      <c r="AA178" s="32">
        <v>62040308</v>
      </c>
      <c r="AB178" s="32">
        <v>1</v>
      </c>
    </row>
    <row r="179" spans="4:22" ht="12.75">
      <c r="D179" s="43" t="s">
        <v>314</v>
      </c>
      <c r="V179" s="36" t="s">
        <v>0</v>
      </c>
    </row>
    <row r="180" spans="1:28" ht="12.75">
      <c r="A180" s="29">
        <v>68</v>
      </c>
      <c r="B180" s="30" t="s">
        <v>284</v>
      </c>
      <c r="C180" s="31" t="s">
        <v>315</v>
      </c>
      <c r="D180" s="38" t="s">
        <v>316</v>
      </c>
      <c r="E180" s="33">
        <v>11</v>
      </c>
      <c r="F180" s="32" t="s">
        <v>63</v>
      </c>
      <c r="H180" s="34">
        <f>ROUND(E180*G180,2)</f>
        <v>0</v>
      </c>
      <c r="J180" s="34">
        <f>ROUND(E180*G180,2)</f>
        <v>0</v>
      </c>
      <c r="K180" s="35">
        <v>0.02089</v>
      </c>
      <c r="L180" s="35">
        <f>E180*K180</f>
        <v>0.22979</v>
      </c>
      <c r="P180" s="32" t="s">
        <v>64</v>
      </c>
      <c r="V180" s="36" t="s">
        <v>258</v>
      </c>
      <c r="Z180" s="32" t="s">
        <v>304</v>
      </c>
      <c r="AA180" s="32">
        <v>6210080004001</v>
      </c>
      <c r="AB180" s="32">
        <v>1</v>
      </c>
    </row>
    <row r="181" spans="1:28" ht="12.75">
      <c r="A181" s="29">
        <v>69</v>
      </c>
      <c r="B181" s="30" t="s">
        <v>119</v>
      </c>
      <c r="C181" s="31" t="s">
        <v>317</v>
      </c>
      <c r="D181" s="38" t="s">
        <v>318</v>
      </c>
      <c r="E181" s="33">
        <v>0.583</v>
      </c>
      <c r="F181" s="32" t="s">
        <v>63</v>
      </c>
      <c r="I181" s="34">
        <f>ROUND(E181*G181,2)</f>
        <v>0</v>
      </c>
      <c r="J181" s="34">
        <f>ROUND(E181*G181,2)</f>
        <v>0</v>
      </c>
      <c r="K181" s="35">
        <v>0.041</v>
      </c>
      <c r="L181" s="35">
        <f>E181*K181</f>
        <v>0.023903</v>
      </c>
      <c r="P181" s="32" t="s">
        <v>64</v>
      </c>
      <c r="V181" s="36" t="s">
        <v>15</v>
      </c>
      <c r="Z181" s="32" t="s">
        <v>300</v>
      </c>
      <c r="AA181" s="32" t="s">
        <v>64</v>
      </c>
      <c r="AB181" s="32">
        <v>8</v>
      </c>
    </row>
    <row r="182" spans="4:22" ht="12.75">
      <c r="D182" s="43" t="s">
        <v>319</v>
      </c>
      <c r="V182" s="36" t="s">
        <v>0</v>
      </c>
    </row>
    <row r="183" spans="1:28" ht="12.75">
      <c r="A183" s="29">
        <v>70</v>
      </c>
      <c r="B183" s="30" t="s">
        <v>119</v>
      </c>
      <c r="C183" s="31" t="s">
        <v>298</v>
      </c>
      <c r="D183" s="38" t="s">
        <v>299</v>
      </c>
      <c r="E183" s="33">
        <v>5.357</v>
      </c>
      <c r="F183" s="32" t="s">
        <v>63</v>
      </c>
      <c r="I183" s="34">
        <f>ROUND(E183*G183,2)</f>
        <v>0</v>
      </c>
      <c r="J183" s="34">
        <f>ROUND(E183*G183,2)</f>
        <v>0</v>
      </c>
      <c r="K183" s="35">
        <v>0.55</v>
      </c>
      <c r="L183" s="35">
        <f>E183*K183</f>
        <v>2.9463500000000002</v>
      </c>
      <c r="P183" s="32" t="s">
        <v>64</v>
      </c>
      <c r="V183" s="36" t="s">
        <v>15</v>
      </c>
      <c r="Z183" s="32" t="s">
        <v>300</v>
      </c>
      <c r="AA183" s="32" t="s">
        <v>64</v>
      </c>
      <c r="AB183" s="32">
        <v>8</v>
      </c>
    </row>
    <row r="184" spans="4:22" ht="12.75">
      <c r="D184" s="43" t="s">
        <v>320</v>
      </c>
      <c r="V184" s="36" t="s">
        <v>0</v>
      </c>
    </row>
    <row r="185" spans="4:22" ht="12.75">
      <c r="D185" s="38" t="s">
        <v>321</v>
      </c>
      <c r="V185" s="36" t="s">
        <v>0</v>
      </c>
    </row>
    <row r="186" spans="1:28" ht="12.75">
      <c r="A186" s="29">
        <v>71</v>
      </c>
      <c r="B186" s="30" t="s">
        <v>119</v>
      </c>
      <c r="C186" s="31" t="s">
        <v>322</v>
      </c>
      <c r="D186" s="38" t="s">
        <v>323</v>
      </c>
      <c r="E186" s="33">
        <v>6.16</v>
      </c>
      <c r="F186" s="32" t="s">
        <v>63</v>
      </c>
      <c r="I186" s="34">
        <f>ROUND(E186*G186,2)</f>
        <v>0</v>
      </c>
      <c r="J186" s="34">
        <f>ROUND(E186*G186,2)</f>
        <v>0</v>
      </c>
      <c r="K186" s="35">
        <v>0.55</v>
      </c>
      <c r="L186" s="35">
        <f>E186*K186</f>
        <v>3.3880000000000003</v>
      </c>
      <c r="P186" s="32" t="s">
        <v>64</v>
      </c>
      <c r="V186" s="36" t="s">
        <v>15</v>
      </c>
      <c r="Z186" s="32" t="s">
        <v>300</v>
      </c>
      <c r="AA186" s="32" t="s">
        <v>64</v>
      </c>
      <c r="AB186" s="32">
        <v>8</v>
      </c>
    </row>
    <row r="187" spans="4:22" ht="12.75">
      <c r="D187" s="43" t="s">
        <v>324</v>
      </c>
      <c r="V187" s="36" t="s">
        <v>0</v>
      </c>
    </row>
    <row r="188" spans="1:28" ht="25.5">
      <c r="A188" s="29">
        <v>72</v>
      </c>
      <c r="B188" s="30" t="s">
        <v>284</v>
      </c>
      <c r="C188" s="31" t="s">
        <v>325</v>
      </c>
      <c r="D188" s="38" t="s">
        <v>326</v>
      </c>
      <c r="E188" s="33">
        <v>42</v>
      </c>
      <c r="F188" s="32" t="s">
        <v>87</v>
      </c>
      <c r="H188" s="34">
        <f>ROUND(E188*G188,2)</f>
        <v>0</v>
      </c>
      <c r="J188" s="34">
        <f>ROUND(E188*G188,2)</f>
        <v>0</v>
      </c>
      <c r="P188" s="32" t="s">
        <v>64</v>
      </c>
      <c r="V188" s="36" t="s">
        <v>258</v>
      </c>
      <c r="Z188" s="32" t="s">
        <v>288</v>
      </c>
      <c r="AA188" s="32">
        <v>6206020501001</v>
      </c>
      <c r="AB188" s="32">
        <v>1</v>
      </c>
    </row>
    <row r="189" spans="4:22" ht="12.75">
      <c r="D189" s="43" t="s">
        <v>327</v>
      </c>
      <c r="V189" s="36" t="s">
        <v>0</v>
      </c>
    </row>
    <row r="190" spans="1:28" ht="25.5">
      <c r="A190" s="29">
        <v>73</v>
      </c>
      <c r="B190" s="30" t="s">
        <v>284</v>
      </c>
      <c r="C190" s="31" t="s">
        <v>328</v>
      </c>
      <c r="D190" s="38" t="s">
        <v>329</v>
      </c>
      <c r="E190" s="33">
        <v>34.3</v>
      </c>
      <c r="F190" s="32" t="s">
        <v>87</v>
      </c>
      <c r="H190" s="34">
        <f>ROUND(E190*G190,2)</f>
        <v>0</v>
      </c>
      <c r="J190" s="34">
        <f>ROUND(E190*G190,2)</f>
        <v>0</v>
      </c>
      <c r="P190" s="32" t="s">
        <v>64</v>
      </c>
      <c r="V190" s="36" t="s">
        <v>258</v>
      </c>
      <c r="Z190" s="32" t="s">
        <v>288</v>
      </c>
      <c r="AA190" s="32">
        <v>620602</v>
      </c>
      <c r="AB190" s="32">
        <v>1</v>
      </c>
    </row>
    <row r="191" spans="4:22" ht="12.75">
      <c r="D191" s="43" t="s">
        <v>330</v>
      </c>
      <c r="V191" s="36" t="s">
        <v>0</v>
      </c>
    </row>
    <row r="192" spans="1:28" ht="12.75">
      <c r="A192" s="29">
        <v>74</v>
      </c>
      <c r="B192" s="30" t="s">
        <v>119</v>
      </c>
      <c r="C192" s="31" t="s">
        <v>331</v>
      </c>
      <c r="D192" s="38" t="s">
        <v>332</v>
      </c>
      <c r="E192" s="33">
        <v>37.044</v>
      </c>
      <c r="F192" s="32" t="s">
        <v>87</v>
      </c>
      <c r="I192" s="34">
        <f>ROUND(E192*G192,2)</f>
        <v>0</v>
      </c>
      <c r="J192" s="34">
        <f>ROUND(E192*G192,2)</f>
        <v>0</v>
      </c>
      <c r="K192" s="35">
        <v>0.55</v>
      </c>
      <c r="L192" s="35">
        <f>E192*K192</f>
        <v>20.3742</v>
      </c>
      <c r="P192" s="32" t="s">
        <v>64</v>
      </c>
      <c r="V192" s="36" t="s">
        <v>15</v>
      </c>
      <c r="Z192" s="32" t="s">
        <v>300</v>
      </c>
      <c r="AA192" s="32" t="s">
        <v>64</v>
      </c>
      <c r="AB192" s="32">
        <v>8</v>
      </c>
    </row>
    <row r="193" spans="4:22" ht="12.75">
      <c r="D193" s="43" t="s">
        <v>333</v>
      </c>
      <c r="V193" s="36" t="s">
        <v>0</v>
      </c>
    </row>
    <row r="194" spans="1:28" ht="12.75">
      <c r="A194" s="29">
        <v>75</v>
      </c>
      <c r="B194" s="30" t="s">
        <v>119</v>
      </c>
      <c r="C194" s="31" t="s">
        <v>334</v>
      </c>
      <c r="D194" s="38" t="s">
        <v>335</v>
      </c>
      <c r="E194" s="33">
        <v>45.36</v>
      </c>
      <c r="F194" s="32" t="s">
        <v>87</v>
      </c>
      <c r="I194" s="34">
        <f>ROUND(E194*G194,2)</f>
        <v>0</v>
      </c>
      <c r="J194" s="34">
        <f>ROUND(E194*G194,2)</f>
        <v>0</v>
      </c>
      <c r="K194" s="35">
        <v>0.55</v>
      </c>
      <c r="L194" s="35">
        <f>E194*K194</f>
        <v>24.948</v>
      </c>
      <c r="P194" s="32" t="s">
        <v>64</v>
      </c>
      <c r="V194" s="36" t="s">
        <v>15</v>
      </c>
      <c r="Z194" s="32" t="s">
        <v>300</v>
      </c>
      <c r="AA194" s="32" t="s">
        <v>64</v>
      </c>
      <c r="AB194" s="32">
        <v>8</v>
      </c>
    </row>
    <row r="195" spans="4:22" ht="12.75">
      <c r="D195" s="43" t="s">
        <v>336</v>
      </c>
      <c r="V195" s="36" t="s">
        <v>0</v>
      </c>
    </row>
    <row r="196" spans="1:28" ht="12.75">
      <c r="A196" s="29">
        <v>76</v>
      </c>
      <c r="B196" s="30" t="s">
        <v>284</v>
      </c>
      <c r="C196" s="31" t="s">
        <v>337</v>
      </c>
      <c r="D196" s="38" t="s">
        <v>338</v>
      </c>
      <c r="E196" s="33">
        <v>34.3</v>
      </c>
      <c r="F196" s="32" t="s">
        <v>87</v>
      </c>
      <c r="H196" s="34">
        <f>ROUND(E196*G196,2)</f>
        <v>0</v>
      </c>
      <c r="J196" s="34">
        <f>ROUND(E196*G196,2)</f>
        <v>0</v>
      </c>
      <c r="P196" s="32" t="s">
        <v>64</v>
      </c>
      <c r="V196" s="36" t="s">
        <v>258</v>
      </c>
      <c r="Z196" s="32" t="s">
        <v>288</v>
      </c>
      <c r="AA196" s="32">
        <v>6206040000001</v>
      </c>
      <c r="AB196" s="32">
        <v>1</v>
      </c>
    </row>
    <row r="197" spans="4:22" ht="12.75">
      <c r="D197" s="43" t="s">
        <v>330</v>
      </c>
      <c r="V197" s="36" t="s">
        <v>0</v>
      </c>
    </row>
    <row r="198" spans="1:28" ht="12.75">
      <c r="A198" s="29">
        <v>77</v>
      </c>
      <c r="B198" s="30" t="s">
        <v>284</v>
      </c>
      <c r="C198" s="31" t="s">
        <v>339</v>
      </c>
      <c r="D198" s="38" t="s">
        <v>340</v>
      </c>
      <c r="E198" s="33">
        <v>2.126</v>
      </c>
      <c r="F198" s="32" t="s">
        <v>63</v>
      </c>
      <c r="H198" s="34">
        <f>ROUND(E198*G198,2)</f>
        <v>0</v>
      </c>
      <c r="J198" s="34">
        <f>ROUND(E198*G198,2)</f>
        <v>0</v>
      </c>
      <c r="K198" s="35">
        <v>0.00295</v>
      </c>
      <c r="L198" s="35">
        <f>E198*K198</f>
        <v>0.0062717</v>
      </c>
      <c r="P198" s="32" t="s">
        <v>64</v>
      </c>
      <c r="V198" s="36" t="s">
        <v>258</v>
      </c>
      <c r="Z198" s="32" t="s">
        <v>288</v>
      </c>
      <c r="AA198" s="32">
        <v>6210080006001</v>
      </c>
      <c r="AB198" s="32">
        <v>1</v>
      </c>
    </row>
    <row r="199" spans="4:22" ht="12.75">
      <c r="D199" s="43" t="s">
        <v>341</v>
      </c>
      <c r="V199" s="36" t="s">
        <v>0</v>
      </c>
    </row>
    <row r="200" spans="4:22" ht="12.75">
      <c r="D200" s="43" t="s">
        <v>342</v>
      </c>
      <c r="V200" s="36" t="s">
        <v>0</v>
      </c>
    </row>
    <row r="201" spans="1:28" ht="25.5">
      <c r="A201" s="29">
        <v>78</v>
      </c>
      <c r="B201" s="30" t="s">
        <v>284</v>
      </c>
      <c r="C201" s="31" t="s">
        <v>343</v>
      </c>
      <c r="D201" s="38" t="s">
        <v>344</v>
      </c>
      <c r="E201" s="33">
        <v>76.4</v>
      </c>
      <c r="F201" s="32" t="s">
        <v>126</v>
      </c>
      <c r="H201" s="34">
        <f>ROUND(E201*G201,2)</f>
        <v>0</v>
      </c>
      <c r="J201" s="34">
        <f>ROUND(E201*G201,2)</f>
        <v>0</v>
      </c>
      <c r="P201" s="32" t="s">
        <v>64</v>
      </c>
      <c r="V201" s="36" t="s">
        <v>258</v>
      </c>
      <c r="Z201" s="32" t="s">
        <v>288</v>
      </c>
      <c r="AA201" s="32">
        <v>6209020100003</v>
      </c>
      <c r="AB201" s="32">
        <v>1</v>
      </c>
    </row>
    <row r="202" spans="4:22" ht="12.75">
      <c r="D202" s="43" t="s">
        <v>345</v>
      </c>
      <c r="V202" s="36" t="s">
        <v>0</v>
      </c>
    </row>
    <row r="203" spans="1:28" ht="12.75">
      <c r="A203" s="29">
        <v>79</v>
      </c>
      <c r="B203" s="30" t="s">
        <v>284</v>
      </c>
      <c r="C203" s="31" t="s">
        <v>346</v>
      </c>
      <c r="D203" s="38" t="s">
        <v>347</v>
      </c>
      <c r="E203" s="33">
        <v>2.2</v>
      </c>
      <c r="F203" s="32" t="s">
        <v>63</v>
      </c>
      <c r="H203" s="34">
        <f>ROUND(E203*G203,2)</f>
        <v>0</v>
      </c>
      <c r="J203" s="34">
        <f>ROUND(E203*G203,2)</f>
        <v>0</v>
      </c>
      <c r="K203" s="35">
        <v>0.0028</v>
      </c>
      <c r="L203" s="35">
        <f>E203*K203</f>
        <v>0.0061600000000000005</v>
      </c>
      <c r="P203" s="32" t="s">
        <v>64</v>
      </c>
      <c r="V203" s="36" t="s">
        <v>258</v>
      </c>
      <c r="Z203" s="32" t="s">
        <v>288</v>
      </c>
      <c r="AA203" s="32">
        <v>6209010</v>
      </c>
      <c r="AB203" s="32">
        <v>1</v>
      </c>
    </row>
    <row r="204" spans="1:28" ht="12.75">
      <c r="A204" s="29">
        <v>80</v>
      </c>
      <c r="B204" s="30" t="s">
        <v>119</v>
      </c>
      <c r="C204" s="31" t="s">
        <v>348</v>
      </c>
      <c r="D204" s="38" t="s">
        <v>349</v>
      </c>
      <c r="E204" s="33">
        <v>2.57</v>
      </c>
      <c r="F204" s="32" t="s">
        <v>63</v>
      </c>
      <c r="I204" s="34">
        <f>ROUND(E204*G204,2)</f>
        <v>0</v>
      </c>
      <c r="J204" s="34">
        <f>ROUND(E204*G204,2)</f>
        <v>0</v>
      </c>
      <c r="K204" s="35">
        <v>0.66</v>
      </c>
      <c r="L204" s="35">
        <f>E204*K204</f>
        <v>1.6962</v>
      </c>
      <c r="P204" s="32" t="s">
        <v>64</v>
      </c>
      <c r="V204" s="36" t="s">
        <v>15</v>
      </c>
      <c r="Z204" s="32" t="s">
        <v>350</v>
      </c>
      <c r="AA204" s="32" t="s">
        <v>64</v>
      </c>
      <c r="AB204" s="32">
        <v>8</v>
      </c>
    </row>
    <row r="205" spans="4:22" ht="12.75">
      <c r="D205" s="43" t="s">
        <v>351</v>
      </c>
      <c r="V205" s="36" t="s">
        <v>0</v>
      </c>
    </row>
    <row r="206" spans="4:22" ht="12.75">
      <c r="D206" s="43" t="s">
        <v>352</v>
      </c>
      <c r="V206" s="36" t="s">
        <v>0</v>
      </c>
    </row>
    <row r="207" spans="1:28" ht="25.5">
      <c r="A207" s="29">
        <v>81</v>
      </c>
      <c r="B207" s="30" t="s">
        <v>284</v>
      </c>
      <c r="C207" s="31" t="s">
        <v>353</v>
      </c>
      <c r="D207" s="38" t="s">
        <v>354</v>
      </c>
      <c r="F207" s="32" t="s">
        <v>281</v>
      </c>
      <c r="H207" s="34">
        <f>ROUND(E207*G207,2)</f>
        <v>0</v>
      </c>
      <c r="J207" s="34">
        <f>ROUND(E207*G207,2)</f>
        <v>0</v>
      </c>
      <c r="P207" s="32" t="s">
        <v>64</v>
      </c>
      <c r="V207" s="36" t="s">
        <v>258</v>
      </c>
      <c r="Z207" s="32" t="s">
        <v>288</v>
      </c>
      <c r="AA207" s="32">
        <v>6299620001601</v>
      </c>
      <c r="AB207" s="32">
        <v>1</v>
      </c>
    </row>
    <row r="208" spans="4:23" ht="12.75">
      <c r="D208" s="44" t="s">
        <v>355</v>
      </c>
      <c r="E208" s="45">
        <f>J208</f>
        <v>0</v>
      </c>
      <c r="H208" s="45">
        <f>SUM(H162:H207)</f>
        <v>0</v>
      </c>
      <c r="I208" s="45">
        <f>SUM(I162:I207)</f>
        <v>0</v>
      </c>
      <c r="J208" s="45">
        <f>SUM(J162:J207)</f>
        <v>0</v>
      </c>
      <c r="L208" s="46">
        <f>SUM(L162:L207)</f>
        <v>57.7467355</v>
      </c>
      <c r="N208" s="47">
        <f>SUM(N162:N207)</f>
        <v>0</v>
      </c>
      <c r="W208" s="37">
        <f>SUM(W162:W207)</f>
        <v>0</v>
      </c>
    </row>
    <row r="210" ht="12.75">
      <c r="B210" s="31" t="s">
        <v>356</v>
      </c>
    </row>
    <row r="211" spans="1:28" ht="25.5">
      <c r="A211" s="29">
        <v>82</v>
      </c>
      <c r="B211" s="30" t="s">
        <v>357</v>
      </c>
      <c r="C211" s="31" t="s">
        <v>358</v>
      </c>
      <c r="D211" s="38" t="s">
        <v>359</v>
      </c>
      <c r="E211" s="33">
        <v>185.248</v>
      </c>
      <c r="F211" s="32" t="s">
        <v>87</v>
      </c>
      <c r="H211" s="34">
        <f>ROUND(E211*G211,2)</f>
        <v>0</v>
      </c>
      <c r="J211" s="34">
        <f>ROUND(E211*G211,2)</f>
        <v>0</v>
      </c>
      <c r="K211" s="35">
        <v>0.0069</v>
      </c>
      <c r="L211" s="35">
        <f>E211*K211</f>
        <v>1.2782111999999999</v>
      </c>
      <c r="P211" s="32" t="s">
        <v>64</v>
      </c>
      <c r="V211" s="36" t="s">
        <v>258</v>
      </c>
      <c r="Z211" s="32" t="s">
        <v>360</v>
      </c>
      <c r="AA211" s="32" t="s">
        <v>64</v>
      </c>
      <c r="AB211" s="32">
        <v>7</v>
      </c>
    </row>
    <row r="212" spans="4:22" ht="12.75">
      <c r="D212" s="43" t="s">
        <v>361</v>
      </c>
      <c r="V212" s="36" t="s">
        <v>0</v>
      </c>
    </row>
    <row r="213" spans="4:22" ht="12.75">
      <c r="D213" s="43" t="s">
        <v>362</v>
      </c>
      <c r="V213" s="36" t="s">
        <v>0</v>
      </c>
    </row>
    <row r="214" spans="1:28" ht="25.5">
      <c r="A214" s="29">
        <v>83</v>
      </c>
      <c r="B214" s="30" t="s">
        <v>357</v>
      </c>
      <c r="C214" s="31" t="s">
        <v>363</v>
      </c>
      <c r="D214" s="38" t="s">
        <v>364</v>
      </c>
      <c r="E214" s="33">
        <v>12.53</v>
      </c>
      <c r="F214" s="32" t="s">
        <v>126</v>
      </c>
      <c r="H214" s="34">
        <f>ROUND(E214*G214,2)</f>
        <v>0</v>
      </c>
      <c r="J214" s="34">
        <f>ROUND(E214*G214,2)</f>
        <v>0</v>
      </c>
      <c r="K214" s="35">
        <v>0.00303</v>
      </c>
      <c r="L214" s="35">
        <f>E214*K214</f>
        <v>0.0379659</v>
      </c>
      <c r="P214" s="32" t="s">
        <v>64</v>
      </c>
      <c r="V214" s="36" t="s">
        <v>258</v>
      </c>
      <c r="Z214" s="32" t="s">
        <v>365</v>
      </c>
      <c r="AA214" s="32" t="s">
        <v>64</v>
      </c>
      <c r="AB214" s="32">
        <v>1</v>
      </c>
    </row>
    <row r="215" spans="1:28" ht="12.75">
      <c r="A215" s="29">
        <v>84</v>
      </c>
      <c r="B215" s="30" t="s">
        <v>357</v>
      </c>
      <c r="C215" s="31" t="s">
        <v>366</v>
      </c>
      <c r="D215" s="38" t="s">
        <v>367</v>
      </c>
      <c r="E215" s="33">
        <v>2</v>
      </c>
      <c r="F215" s="32" t="s">
        <v>230</v>
      </c>
      <c r="H215" s="34">
        <f>ROUND(E215*G215,2)</f>
        <v>0</v>
      </c>
      <c r="J215" s="34">
        <f>ROUND(E215*G215,2)</f>
        <v>0</v>
      </c>
      <c r="K215" s="35">
        <v>0.0016</v>
      </c>
      <c r="L215" s="35">
        <f>E215*K215</f>
        <v>0.0032</v>
      </c>
      <c r="P215" s="32" t="s">
        <v>64</v>
      </c>
      <c r="V215" s="36" t="s">
        <v>258</v>
      </c>
      <c r="Z215" s="32" t="s">
        <v>365</v>
      </c>
      <c r="AA215" s="32" t="s">
        <v>64</v>
      </c>
      <c r="AB215" s="32">
        <v>1</v>
      </c>
    </row>
    <row r="216" spans="1:28" ht="12.75">
      <c r="A216" s="29">
        <v>85</v>
      </c>
      <c r="B216" s="30" t="s">
        <v>357</v>
      </c>
      <c r="C216" s="31" t="s">
        <v>368</v>
      </c>
      <c r="D216" s="38" t="s">
        <v>369</v>
      </c>
      <c r="E216" s="33">
        <v>6.5</v>
      </c>
      <c r="F216" s="32" t="s">
        <v>126</v>
      </c>
      <c r="H216" s="34">
        <f>ROUND(E216*G216,2)</f>
        <v>0</v>
      </c>
      <c r="J216" s="34">
        <f>ROUND(E216*G216,2)</f>
        <v>0</v>
      </c>
      <c r="K216" s="35">
        <v>0.00276</v>
      </c>
      <c r="L216" s="35">
        <f>E216*K216</f>
        <v>0.017939999999999998</v>
      </c>
      <c r="P216" s="32" t="s">
        <v>64</v>
      </c>
      <c r="V216" s="36" t="s">
        <v>258</v>
      </c>
      <c r="Z216" s="32" t="s">
        <v>365</v>
      </c>
      <c r="AA216" s="32" t="s">
        <v>64</v>
      </c>
      <c r="AB216" s="32">
        <v>7</v>
      </c>
    </row>
    <row r="217" spans="1:28" ht="25.5">
      <c r="A217" s="29">
        <v>86</v>
      </c>
      <c r="B217" s="30" t="s">
        <v>357</v>
      </c>
      <c r="C217" s="31" t="s">
        <v>370</v>
      </c>
      <c r="D217" s="38" t="s">
        <v>371</v>
      </c>
      <c r="E217" s="33">
        <v>161.5</v>
      </c>
      <c r="F217" s="32" t="s">
        <v>87</v>
      </c>
      <c r="H217" s="34">
        <f>ROUND(E217*G217,2)</f>
        <v>0</v>
      </c>
      <c r="J217" s="34">
        <f>ROUND(E217*G217,2)</f>
        <v>0</v>
      </c>
      <c r="K217" s="35">
        <v>0.00012</v>
      </c>
      <c r="L217" s="35">
        <f>E217*K217</f>
        <v>0.01938</v>
      </c>
      <c r="P217" s="32" t="s">
        <v>64</v>
      </c>
      <c r="V217" s="36" t="s">
        <v>258</v>
      </c>
      <c r="Z217" s="32" t="s">
        <v>211</v>
      </c>
      <c r="AA217" s="32" t="s">
        <v>64</v>
      </c>
      <c r="AB217" s="32">
        <v>1</v>
      </c>
    </row>
    <row r="218" spans="1:28" ht="25.5">
      <c r="A218" s="29">
        <v>87</v>
      </c>
      <c r="B218" s="30" t="s">
        <v>357</v>
      </c>
      <c r="C218" s="31" t="s">
        <v>372</v>
      </c>
      <c r="D218" s="38" t="s">
        <v>373</v>
      </c>
      <c r="F218" s="32" t="s">
        <v>281</v>
      </c>
      <c r="H218" s="34">
        <f>ROUND(E218*G218,2)</f>
        <v>0</v>
      </c>
      <c r="J218" s="34">
        <f>ROUND(E218*G218,2)</f>
        <v>0</v>
      </c>
      <c r="P218" s="32" t="s">
        <v>64</v>
      </c>
      <c r="V218" s="36" t="s">
        <v>258</v>
      </c>
      <c r="Z218" s="32" t="s">
        <v>365</v>
      </c>
      <c r="AA218" s="32">
        <v>6499640001601</v>
      </c>
      <c r="AB218" s="32">
        <v>1</v>
      </c>
    </row>
    <row r="219" spans="4:23" ht="12.75">
      <c r="D219" s="44" t="s">
        <v>374</v>
      </c>
      <c r="E219" s="45">
        <f>J219</f>
        <v>0</v>
      </c>
      <c r="H219" s="45">
        <f>SUM(H210:H218)</f>
        <v>0</v>
      </c>
      <c r="I219" s="45">
        <f>SUM(I210:I218)</f>
        <v>0</v>
      </c>
      <c r="J219" s="45">
        <f>SUM(J210:J218)</f>
        <v>0</v>
      </c>
      <c r="L219" s="46">
        <f>SUM(L210:L218)</f>
        <v>1.3566971</v>
      </c>
      <c r="N219" s="47">
        <f>SUM(N210:N218)</f>
        <v>0</v>
      </c>
      <c r="W219" s="37">
        <f>SUM(W210:W218)</f>
        <v>0</v>
      </c>
    </row>
    <row r="221" ht="12.75">
      <c r="B221" s="31" t="s">
        <v>375</v>
      </c>
    </row>
    <row r="222" spans="1:28" ht="25.5">
      <c r="A222" s="29">
        <v>88</v>
      </c>
      <c r="B222" s="30" t="s">
        <v>376</v>
      </c>
      <c r="C222" s="31" t="s">
        <v>377</v>
      </c>
      <c r="D222" s="38" t="s">
        <v>378</v>
      </c>
      <c r="E222" s="33">
        <v>1</v>
      </c>
      <c r="F222" s="32" t="s">
        <v>230</v>
      </c>
      <c r="H222" s="34">
        <f>ROUND(E222*G222,2)</f>
        <v>0</v>
      </c>
      <c r="J222" s="34">
        <f>ROUND(E222*G222,2)</f>
        <v>0</v>
      </c>
      <c r="K222" s="35">
        <v>5E-05</v>
      </c>
      <c r="L222" s="35">
        <f>E222*K222</f>
        <v>5E-05</v>
      </c>
      <c r="P222" s="32" t="s">
        <v>64</v>
      </c>
      <c r="V222" s="36" t="s">
        <v>258</v>
      </c>
      <c r="Z222" s="32" t="s">
        <v>288</v>
      </c>
      <c r="AA222" s="32" t="s">
        <v>64</v>
      </c>
      <c r="AB222" s="32">
        <v>1</v>
      </c>
    </row>
    <row r="223" spans="4:22" ht="12.75">
      <c r="D223" s="43" t="s">
        <v>379</v>
      </c>
      <c r="V223" s="36" t="s">
        <v>0</v>
      </c>
    </row>
    <row r="224" spans="1:28" ht="25.5">
      <c r="A224" s="29">
        <v>89</v>
      </c>
      <c r="B224" s="30" t="s">
        <v>376</v>
      </c>
      <c r="C224" s="31" t="s">
        <v>380</v>
      </c>
      <c r="D224" s="38" t="s">
        <v>381</v>
      </c>
      <c r="E224" s="33">
        <v>3</v>
      </c>
      <c r="F224" s="32" t="s">
        <v>230</v>
      </c>
      <c r="H224" s="34">
        <f>ROUND(E224*G224,2)</f>
        <v>0</v>
      </c>
      <c r="J224" s="34">
        <f>ROUND(E224*G224,2)</f>
        <v>0</v>
      </c>
      <c r="K224" s="35">
        <v>5E-05</v>
      </c>
      <c r="L224" s="35">
        <f>E224*K224</f>
        <v>0.00015000000000000001</v>
      </c>
      <c r="P224" s="32" t="s">
        <v>64</v>
      </c>
      <c r="V224" s="36" t="s">
        <v>258</v>
      </c>
      <c r="Z224" s="32" t="s">
        <v>288</v>
      </c>
      <c r="AA224" s="32" t="s">
        <v>64</v>
      </c>
      <c r="AB224" s="32">
        <v>1</v>
      </c>
    </row>
    <row r="225" spans="4:22" ht="12.75">
      <c r="D225" s="43" t="s">
        <v>382</v>
      </c>
      <c r="V225" s="36" t="s">
        <v>0</v>
      </c>
    </row>
    <row r="226" spans="1:28" ht="25.5">
      <c r="A226" s="29">
        <v>90</v>
      </c>
      <c r="B226" s="30" t="s">
        <v>376</v>
      </c>
      <c r="C226" s="31" t="s">
        <v>383</v>
      </c>
      <c r="D226" s="38" t="s">
        <v>384</v>
      </c>
      <c r="E226" s="33">
        <v>53.636</v>
      </c>
      <c r="F226" s="32" t="s">
        <v>87</v>
      </c>
      <c r="H226" s="34">
        <f>ROUND(E226*G226,2)</f>
        <v>0</v>
      </c>
      <c r="J226" s="34">
        <f>ROUND(E226*G226,2)</f>
        <v>0</v>
      </c>
      <c r="K226" s="35">
        <v>3E-05</v>
      </c>
      <c r="L226" s="35">
        <f>E226*K226</f>
        <v>0.0016090800000000001</v>
      </c>
      <c r="P226" s="32" t="s">
        <v>64</v>
      </c>
      <c r="V226" s="36" t="s">
        <v>258</v>
      </c>
      <c r="Z226" s="32" t="s">
        <v>288</v>
      </c>
      <c r="AA226" s="32">
        <v>660204</v>
      </c>
      <c r="AB226" s="32">
        <v>7</v>
      </c>
    </row>
    <row r="227" spans="4:22" ht="12.75">
      <c r="D227" s="43" t="s">
        <v>385</v>
      </c>
      <c r="V227" s="36" t="s">
        <v>0</v>
      </c>
    </row>
    <row r="228" spans="4:22" ht="12.75">
      <c r="D228" s="43" t="s">
        <v>386</v>
      </c>
      <c r="V228" s="36" t="s">
        <v>0</v>
      </c>
    </row>
    <row r="229" spans="4:22" ht="12.75">
      <c r="D229" s="43" t="s">
        <v>387</v>
      </c>
      <c r="V229" s="36" t="s">
        <v>0</v>
      </c>
    </row>
    <row r="230" spans="4:22" ht="12.75">
      <c r="D230" s="43" t="s">
        <v>388</v>
      </c>
      <c r="V230" s="36" t="s">
        <v>0</v>
      </c>
    </row>
    <row r="231" spans="4:22" ht="12.75">
      <c r="D231" s="43" t="s">
        <v>389</v>
      </c>
      <c r="V231" s="36" t="s">
        <v>0</v>
      </c>
    </row>
    <row r="232" spans="1:28" ht="25.5">
      <c r="A232" s="29">
        <v>91</v>
      </c>
      <c r="B232" s="30" t="s">
        <v>376</v>
      </c>
      <c r="C232" s="31" t="s">
        <v>390</v>
      </c>
      <c r="D232" s="38" t="s">
        <v>391</v>
      </c>
      <c r="E232" s="33">
        <v>105.112</v>
      </c>
      <c r="F232" s="32" t="s">
        <v>87</v>
      </c>
      <c r="H232" s="34">
        <f>ROUND(E232*G232,2)</f>
        <v>0</v>
      </c>
      <c r="J232" s="34">
        <f>ROUND(E232*G232,2)</f>
        <v>0</v>
      </c>
      <c r="K232" s="35">
        <v>3E-05</v>
      </c>
      <c r="L232" s="35">
        <f>E232*K232</f>
        <v>0.00315336</v>
      </c>
      <c r="P232" s="32" t="s">
        <v>64</v>
      </c>
      <c r="V232" s="36" t="s">
        <v>258</v>
      </c>
      <c r="Z232" s="32" t="s">
        <v>288</v>
      </c>
      <c r="AA232" s="32">
        <v>6603010501001</v>
      </c>
      <c r="AB232" s="32">
        <v>1</v>
      </c>
    </row>
    <row r="233" spans="4:22" ht="12.75">
      <c r="D233" s="43" t="s">
        <v>392</v>
      </c>
      <c r="V233" s="36" t="s">
        <v>0</v>
      </c>
    </row>
    <row r="234" spans="4:22" ht="25.5">
      <c r="D234" s="38" t="s">
        <v>393</v>
      </c>
      <c r="V234" s="36" t="s">
        <v>0</v>
      </c>
    </row>
    <row r="235" spans="4:22" ht="12.75">
      <c r="D235" s="38" t="s">
        <v>394</v>
      </c>
      <c r="V235" s="36" t="s">
        <v>0</v>
      </c>
    </row>
    <row r="236" spans="4:22" ht="12.75">
      <c r="D236" s="38" t="s">
        <v>395</v>
      </c>
      <c r="V236" s="36" t="s">
        <v>0</v>
      </c>
    </row>
    <row r="237" spans="1:28" ht="25.5">
      <c r="A237" s="29">
        <v>92</v>
      </c>
      <c r="B237" s="30" t="s">
        <v>376</v>
      </c>
      <c r="C237" s="31" t="s">
        <v>396</v>
      </c>
      <c r="D237" s="38" t="s">
        <v>397</v>
      </c>
      <c r="E237" s="33">
        <v>76.602</v>
      </c>
      <c r="F237" s="32" t="s">
        <v>87</v>
      </c>
      <c r="H237" s="34">
        <f>ROUND(E237*G237,2)</f>
        <v>0</v>
      </c>
      <c r="J237" s="34">
        <f>ROUND(E237*G237,2)</f>
        <v>0</v>
      </c>
      <c r="K237" s="35">
        <v>3E-05</v>
      </c>
      <c r="L237" s="35">
        <f>E237*K237</f>
        <v>0.00229806</v>
      </c>
      <c r="P237" s="32" t="s">
        <v>64</v>
      </c>
      <c r="V237" s="36" t="s">
        <v>258</v>
      </c>
      <c r="Z237" s="32" t="s">
        <v>288</v>
      </c>
      <c r="AA237" s="32">
        <v>6603010501002</v>
      </c>
      <c r="AB237" s="32">
        <v>1</v>
      </c>
    </row>
    <row r="238" spans="4:22" ht="12.75">
      <c r="D238" s="43" t="s">
        <v>398</v>
      </c>
      <c r="V238" s="36" t="s">
        <v>0</v>
      </c>
    </row>
    <row r="239" spans="4:22" ht="25.5">
      <c r="D239" s="38" t="s">
        <v>399</v>
      </c>
      <c r="V239" s="36" t="s">
        <v>0</v>
      </c>
    </row>
    <row r="240" spans="4:22" ht="12.75">
      <c r="D240" s="38" t="s">
        <v>400</v>
      </c>
      <c r="V240" s="36" t="s">
        <v>0</v>
      </c>
    </row>
    <row r="241" spans="4:22" ht="12.75">
      <c r="D241" s="38" t="s">
        <v>401</v>
      </c>
      <c r="V241" s="36" t="s">
        <v>0</v>
      </c>
    </row>
    <row r="242" spans="1:28" ht="25.5">
      <c r="A242" s="29">
        <v>93</v>
      </c>
      <c r="B242" s="30" t="s">
        <v>119</v>
      </c>
      <c r="C242" s="31" t="s">
        <v>402</v>
      </c>
      <c r="D242" s="38" t="s">
        <v>403</v>
      </c>
      <c r="E242" s="33">
        <v>188.983</v>
      </c>
      <c r="F242" s="32" t="s">
        <v>87</v>
      </c>
      <c r="I242" s="34">
        <f>ROUND(E242*G242,2)</f>
        <v>0</v>
      </c>
      <c r="J242" s="34">
        <f>ROUND(E242*G242,2)</f>
        <v>0</v>
      </c>
      <c r="K242" s="35">
        <v>0.012</v>
      </c>
      <c r="L242" s="35">
        <f>E242*K242</f>
        <v>2.267796</v>
      </c>
      <c r="P242" s="32" t="s">
        <v>64</v>
      </c>
      <c r="V242" s="36" t="s">
        <v>15</v>
      </c>
      <c r="Z242" s="32" t="s">
        <v>404</v>
      </c>
      <c r="AA242" s="32" t="s">
        <v>64</v>
      </c>
      <c r="AB242" s="32">
        <v>8</v>
      </c>
    </row>
    <row r="243" spans="4:22" ht="12.75">
      <c r="D243" s="38" t="s">
        <v>405</v>
      </c>
      <c r="V243" s="36" t="s">
        <v>0</v>
      </c>
    </row>
    <row r="244" spans="1:28" ht="25.5">
      <c r="A244" s="29">
        <v>94</v>
      </c>
      <c r="B244" s="30" t="s">
        <v>376</v>
      </c>
      <c r="C244" s="31" t="s">
        <v>406</v>
      </c>
      <c r="D244" s="38" t="s">
        <v>407</v>
      </c>
      <c r="F244" s="32" t="s">
        <v>281</v>
      </c>
      <c r="H244" s="34">
        <f>ROUND(E244*G244,2)</f>
        <v>0</v>
      </c>
      <c r="J244" s="34">
        <f>ROUND(E244*G244,2)</f>
        <v>0</v>
      </c>
      <c r="P244" s="32" t="s">
        <v>64</v>
      </c>
      <c r="V244" s="36" t="s">
        <v>258</v>
      </c>
      <c r="Z244" s="32" t="s">
        <v>288</v>
      </c>
      <c r="AA244" s="32">
        <v>6699660001601</v>
      </c>
      <c r="AB244" s="32">
        <v>1</v>
      </c>
    </row>
    <row r="245" spans="4:23" ht="12.75">
      <c r="D245" s="44" t="s">
        <v>408</v>
      </c>
      <c r="E245" s="45">
        <f>J245</f>
        <v>0</v>
      </c>
      <c r="H245" s="45">
        <f>SUM(H221:H244)</f>
        <v>0</v>
      </c>
      <c r="I245" s="45">
        <f>SUM(I221:I244)</f>
        <v>0</v>
      </c>
      <c r="J245" s="45">
        <f>SUM(J221:J244)</f>
        <v>0</v>
      </c>
      <c r="L245" s="46">
        <f>SUM(L221:L244)</f>
        <v>2.2750565000000003</v>
      </c>
      <c r="N245" s="47">
        <f>SUM(N221:N244)</f>
        <v>0</v>
      </c>
      <c r="W245" s="37">
        <f>SUM(W221:W244)</f>
        <v>0</v>
      </c>
    </row>
    <row r="247" ht="12.75">
      <c r="B247" s="31" t="s">
        <v>409</v>
      </c>
    </row>
    <row r="248" spans="1:28" ht="25.5">
      <c r="A248" s="29">
        <v>95</v>
      </c>
      <c r="B248" s="30" t="s">
        <v>410</v>
      </c>
      <c r="C248" s="31" t="s">
        <v>411</v>
      </c>
      <c r="D248" s="38" t="s">
        <v>412</v>
      </c>
      <c r="E248" s="33">
        <v>2</v>
      </c>
      <c r="F248" s="32" t="s">
        <v>230</v>
      </c>
      <c r="H248" s="34">
        <f>ROUND(E248*G248,2)</f>
        <v>0</v>
      </c>
      <c r="J248" s="34">
        <f>ROUND(E248*G248,2)</f>
        <v>0</v>
      </c>
      <c r="K248" s="35">
        <v>0.00015</v>
      </c>
      <c r="L248" s="35">
        <f>E248*K248</f>
        <v>0.0003</v>
      </c>
      <c r="P248" s="32" t="s">
        <v>64</v>
      </c>
      <c r="V248" s="36" t="s">
        <v>258</v>
      </c>
      <c r="Z248" s="32" t="s">
        <v>413</v>
      </c>
      <c r="AA248" s="32" t="s">
        <v>64</v>
      </c>
      <c r="AB248" s="32">
        <v>7</v>
      </c>
    </row>
    <row r="249" spans="4:22" ht="12.75">
      <c r="D249" s="43" t="s">
        <v>414</v>
      </c>
      <c r="V249" s="36" t="s">
        <v>0</v>
      </c>
    </row>
    <row r="250" spans="1:28" ht="25.5">
      <c r="A250" s="29">
        <v>96</v>
      </c>
      <c r="B250" s="30" t="s">
        <v>410</v>
      </c>
      <c r="C250" s="31" t="s">
        <v>415</v>
      </c>
      <c r="D250" s="38" t="s">
        <v>416</v>
      </c>
      <c r="E250" s="33">
        <v>172</v>
      </c>
      <c r="F250" s="32" t="s">
        <v>417</v>
      </c>
      <c r="H250" s="34">
        <f>ROUND(E250*G250,2)</f>
        <v>0</v>
      </c>
      <c r="J250" s="34">
        <f>ROUND(E250*G250,2)</f>
        <v>0</v>
      </c>
      <c r="K250" s="35">
        <v>5E-05</v>
      </c>
      <c r="L250" s="35">
        <f>E250*K250</f>
        <v>0.0086</v>
      </c>
      <c r="P250" s="32" t="s">
        <v>64</v>
      </c>
      <c r="V250" s="36" t="s">
        <v>258</v>
      </c>
      <c r="Z250" s="32" t="s">
        <v>413</v>
      </c>
      <c r="AA250" s="32">
        <v>6712080000004</v>
      </c>
      <c r="AB250" s="32">
        <v>1</v>
      </c>
    </row>
    <row r="251" spans="4:22" ht="12.75">
      <c r="D251" s="43" t="s">
        <v>418</v>
      </c>
      <c r="V251" s="36" t="s">
        <v>0</v>
      </c>
    </row>
    <row r="252" spans="1:28" ht="12.75">
      <c r="A252" s="29">
        <v>97</v>
      </c>
      <c r="B252" s="30" t="s">
        <v>119</v>
      </c>
      <c r="C252" s="31" t="s">
        <v>419</v>
      </c>
      <c r="D252" s="38" t="s">
        <v>420</v>
      </c>
      <c r="E252" s="33">
        <v>172</v>
      </c>
      <c r="F252" s="32" t="s">
        <v>417</v>
      </c>
      <c r="I252" s="34">
        <f>ROUND(E252*G252,2)</f>
        <v>0</v>
      </c>
      <c r="J252" s="34">
        <f>ROUND(E252*G252,2)</f>
        <v>0</v>
      </c>
      <c r="K252" s="35">
        <v>0.001</v>
      </c>
      <c r="L252" s="35">
        <f>E252*K252</f>
        <v>0.17200000000000001</v>
      </c>
      <c r="P252" s="32" t="s">
        <v>64</v>
      </c>
      <c r="V252" s="36" t="s">
        <v>15</v>
      </c>
      <c r="Z252" s="32" t="s">
        <v>421</v>
      </c>
      <c r="AA252" s="32" t="s">
        <v>64</v>
      </c>
      <c r="AB252" s="32">
        <v>8</v>
      </c>
    </row>
    <row r="253" spans="1:28" ht="25.5">
      <c r="A253" s="29">
        <v>98</v>
      </c>
      <c r="B253" s="30" t="s">
        <v>410</v>
      </c>
      <c r="C253" s="31" t="s">
        <v>422</v>
      </c>
      <c r="D253" s="38" t="s">
        <v>423</v>
      </c>
      <c r="F253" s="32" t="s">
        <v>281</v>
      </c>
      <c r="H253" s="34">
        <f>ROUND(E253*G253,2)</f>
        <v>0</v>
      </c>
      <c r="J253" s="34">
        <f>ROUND(E253*G253,2)</f>
        <v>0</v>
      </c>
      <c r="P253" s="32" t="s">
        <v>64</v>
      </c>
      <c r="V253" s="36" t="s">
        <v>258</v>
      </c>
      <c r="Z253" s="32" t="s">
        <v>413</v>
      </c>
      <c r="AA253" s="32">
        <v>6799670001603</v>
      </c>
      <c r="AB253" s="32">
        <v>1</v>
      </c>
    </row>
    <row r="254" spans="4:23" ht="12.75">
      <c r="D254" s="44" t="s">
        <v>424</v>
      </c>
      <c r="E254" s="45">
        <f>J254</f>
        <v>0</v>
      </c>
      <c r="H254" s="45">
        <f>SUM(H247:H253)</f>
        <v>0</v>
      </c>
      <c r="I254" s="45">
        <f>SUM(I247:I253)</f>
        <v>0</v>
      </c>
      <c r="J254" s="45">
        <f>SUM(J247:J253)</f>
        <v>0</v>
      </c>
      <c r="L254" s="46">
        <f>SUM(L247:L253)</f>
        <v>0.1809</v>
      </c>
      <c r="N254" s="47">
        <f>SUM(N247:N253)</f>
        <v>0</v>
      </c>
      <c r="W254" s="37">
        <f>SUM(W247:W253)</f>
        <v>0</v>
      </c>
    </row>
    <row r="256" ht="12.75">
      <c r="B256" s="31" t="s">
        <v>425</v>
      </c>
    </row>
    <row r="257" spans="1:28" ht="25.5">
      <c r="A257" s="29">
        <v>99</v>
      </c>
      <c r="B257" s="30" t="s">
        <v>426</v>
      </c>
      <c r="C257" s="31" t="s">
        <v>427</v>
      </c>
      <c r="D257" s="38" t="s">
        <v>428</v>
      </c>
      <c r="E257" s="33">
        <v>6.516</v>
      </c>
      <c r="F257" s="32" t="s">
        <v>87</v>
      </c>
      <c r="H257" s="34">
        <f>ROUND(E257*G257,2)</f>
        <v>0</v>
      </c>
      <c r="J257" s="34">
        <f>ROUND(E257*G257,2)</f>
        <v>0</v>
      </c>
      <c r="K257" s="35">
        <v>0.00023</v>
      </c>
      <c r="L257" s="35">
        <f>E257*K257</f>
        <v>0.00149868</v>
      </c>
      <c r="P257" s="32" t="s">
        <v>64</v>
      </c>
      <c r="V257" s="36" t="s">
        <v>258</v>
      </c>
      <c r="Z257" s="32" t="s">
        <v>429</v>
      </c>
      <c r="AA257" s="32">
        <v>8401020203002</v>
      </c>
      <c r="AB257" s="32">
        <v>1</v>
      </c>
    </row>
    <row r="258" spans="4:22" ht="12.75">
      <c r="D258" s="43" t="s">
        <v>430</v>
      </c>
      <c r="V258" s="36" t="s">
        <v>0</v>
      </c>
    </row>
    <row r="259" spans="1:28" ht="12.75">
      <c r="A259" s="29">
        <v>100</v>
      </c>
      <c r="B259" s="30" t="s">
        <v>426</v>
      </c>
      <c r="C259" s="31" t="s">
        <v>431</v>
      </c>
      <c r="D259" s="38" t="s">
        <v>432</v>
      </c>
      <c r="E259" s="33">
        <v>42</v>
      </c>
      <c r="F259" s="32" t="s">
        <v>87</v>
      </c>
      <c r="H259" s="34">
        <f>ROUND(E259*G259,2)</f>
        <v>0</v>
      </c>
      <c r="J259" s="34">
        <f>ROUND(E259*G259,2)</f>
        <v>0</v>
      </c>
      <c r="K259" s="35">
        <v>0.00023</v>
      </c>
      <c r="L259" s="35">
        <f>E259*K259</f>
        <v>0.00966</v>
      </c>
      <c r="P259" s="32" t="s">
        <v>64</v>
      </c>
      <c r="V259" s="36" t="s">
        <v>258</v>
      </c>
      <c r="Z259" s="32" t="s">
        <v>433</v>
      </c>
      <c r="AA259" s="32">
        <v>8401060107002</v>
      </c>
      <c r="AB259" s="32">
        <v>1</v>
      </c>
    </row>
    <row r="260" spans="4:22" ht="12.75">
      <c r="D260" s="43" t="s">
        <v>327</v>
      </c>
      <c r="V260" s="36" t="s">
        <v>0</v>
      </c>
    </row>
    <row r="261" spans="1:28" ht="25.5">
      <c r="A261" s="29">
        <v>101</v>
      </c>
      <c r="B261" s="30" t="s">
        <v>426</v>
      </c>
      <c r="C261" s="31" t="s">
        <v>434</v>
      </c>
      <c r="D261" s="38" t="s">
        <v>435</v>
      </c>
      <c r="E261" s="33">
        <v>917.9</v>
      </c>
      <c r="F261" s="32" t="s">
        <v>87</v>
      </c>
      <c r="H261" s="34">
        <f>ROUND(E261*G261,2)</f>
        <v>0</v>
      </c>
      <c r="J261" s="34">
        <f>ROUND(E261*G261,2)</f>
        <v>0</v>
      </c>
      <c r="K261" s="35">
        <v>0.00022</v>
      </c>
      <c r="L261" s="35">
        <f>E261*K261</f>
        <v>0.201938</v>
      </c>
      <c r="P261" s="32" t="s">
        <v>64</v>
      </c>
      <c r="V261" s="36" t="s">
        <v>258</v>
      </c>
      <c r="Z261" s="32" t="s">
        <v>433</v>
      </c>
      <c r="AA261" s="32">
        <v>8401070207002</v>
      </c>
      <c r="AB261" s="32">
        <v>1</v>
      </c>
    </row>
    <row r="262" spans="4:22" ht="12.75">
      <c r="D262" s="43" t="s">
        <v>436</v>
      </c>
      <c r="V262" s="36" t="s">
        <v>0</v>
      </c>
    </row>
    <row r="263" spans="4:22" ht="12.75">
      <c r="D263" s="43" t="s">
        <v>437</v>
      </c>
      <c r="V263" s="36" t="s">
        <v>0</v>
      </c>
    </row>
    <row r="264" spans="4:22" ht="12.75">
      <c r="D264" s="38" t="s">
        <v>438</v>
      </c>
      <c r="V264" s="36" t="s">
        <v>0</v>
      </c>
    </row>
    <row r="265" spans="4:22" ht="12.75">
      <c r="D265" s="43" t="s">
        <v>330</v>
      </c>
      <c r="V265" s="36" t="s">
        <v>0</v>
      </c>
    </row>
    <row r="266" spans="4:22" ht="12.75">
      <c r="D266" s="43" t="s">
        <v>439</v>
      </c>
      <c r="V266" s="36" t="s">
        <v>0</v>
      </c>
    </row>
    <row r="267" spans="4:22" ht="12.75">
      <c r="D267" s="43" t="s">
        <v>440</v>
      </c>
      <c r="V267" s="36" t="s">
        <v>0</v>
      </c>
    </row>
    <row r="268" spans="1:28" ht="12.75">
      <c r="A268" s="29">
        <v>102</v>
      </c>
      <c r="B268" s="30" t="s">
        <v>426</v>
      </c>
      <c r="C268" s="31" t="s">
        <v>441</v>
      </c>
      <c r="D268" s="38" t="s">
        <v>442</v>
      </c>
      <c r="E268" s="33">
        <v>1499.224</v>
      </c>
      <c r="F268" s="32" t="s">
        <v>87</v>
      </c>
      <c r="H268" s="34">
        <f>ROUND(E268*G268,2)</f>
        <v>0</v>
      </c>
      <c r="J268" s="34">
        <f>ROUND(E268*G268,2)</f>
        <v>0</v>
      </c>
      <c r="K268" s="35">
        <v>0.00036</v>
      </c>
      <c r="L268" s="35">
        <f>E268*K268</f>
        <v>0.53972064</v>
      </c>
      <c r="P268" s="32" t="s">
        <v>64</v>
      </c>
      <c r="V268" s="36" t="s">
        <v>258</v>
      </c>
      <c r="Z268" s="32" t="s">
        <v>433</v>
      </c>
      <c r="AA268" s="32">
        <v>8401071606011</v>
      </c>
      <c r="AB268" s="32">
        <v>7</v>
      </c>
    </row>
    <row r="269" spans="4:22" ht="12.75">
      <c r="D269" s="43" t="s">
        <v>443</v>
      </c>
      <c r="V269" s="36" t="s">
        <v>0</v>
      </c>
    </row>
    <row r="270" spans="4:22" ht="12.75">
      <c r="D270" s="43" t="s">
        <v>444</v>
      </c>
      <c r="V270" s="36" t="s">
        <v>0</v>
      </c>
    </row>
    <row r="271" spans="4:22" ht="12.75">
      <c r="D271" s="43" t="s">
        <v>445</v>
      </c>
      <c r="V271" s="36" t="s">
        <v>0</v>
      </c>
    </row>
    <row r="272" spans="4:22" ht="12.75">
      <c r="D272" s="43" t="s">
        <v>446</v>
      </c>
      <c r="V272" s="36" t="s">
        <v>0</v>
      </c>
    </row>
    <row r="273" spans="4:22" ht="25.5">
      <c r="D273" s="38" t="s">
        <v>447</v>
      </c>
      <c r="V273" s="36" t="s">
        <v>0</v>
      </c>
    </row>
    <row r="274" spans="4:22" ht="12.75">
      <c r="D274" s="43" t="s">
        <v>448</v>
      </c>
      <c r="V274" s="36" t="s">
        <v>0</v>
      </c>
    </row>
    <row r="275" spans="4:22" ht="25.5">
      <c r="D275" s="43" t="s">
        <v>449</v>
      </c>
      <c r="V275" s="36" t="s">
        <v>0</v>
      </c>
    </row>
    <row r="276" spans="4:23" ht="12.75">
      <c r="D276" s="44" t="s">
        <v>450</v>
      </c>
      <c r="E276" s="45">
        <f>J276</f>
        <v>0</v>
      </c>
      <c r="H276" s="45">
        <f>SUM(H256:H275)</f>
        <v>0</v>
      </c>
      <c r="I276" s="45">
        <f>SUM(I256:I275)</f>
        <v>0</v>
      </c>
      <c r="J276" s="45">
        <f>SUM(J256:J275)</f>
        <v>0</v>
      </c>
      <c r="L276" s="46">
        <f>SUM(L256:L275)</f>
        <v>0.75281732</v>
      </c>
      <c r="N276" s="47">
        <f>SUM(N256:N275)</f>
        <v>0</v>
      </c>
      <c r="W276" s="37">
        <f>SUM(W256:W275)</f>
        <v>0</v>
      </c>
    </row>
    <row r="278" spans="4:23" ht="12.75">
      <c r="D278" s="44" t="s">
        <v>451</v>
      </c>
      <c r="E278" s="47">
        <f>J278</f>
        <v>0</v>
      </c>
      <c r="H278" s="45">
        <f>+H160+H208+H219+H245+H254+H276</f>
        <v>0</v>
      </c>
      <c r="I278" s="45">
        <f>+I160+I208+I219+I245+I254+I276</f>
        <v>0</v>
      </c>
      <c r="J278" s="45">
        <f>+J160+J208+J219+J245+J254+J276</f>
        <v>0</v>
      </c>
      <c r="L278" s="46">
        <f>+L160+L208+L219+L245+L254+L276</f>
        <v>62.39282923</v>
      </c>
      <c r="N278" s="47">
        <f>+N160+N208+N219+N245+N254+N276</f>
        <v>0</v>
      </c>
      <c r="W278" s="37">
        <f>+W160+W208+W219+W245+W254+W276</f>
        <v>0</v>
      </c>
    </row>
    <row r="280" ht="12.75">
      <c r="B280" s="42" t="s">
        <v>452</v>
      </c>
    </row>
    <row r="281" ht="12.75">
      <c r="B281" s="31" t="s">
        <v>453</v>
      </c>
    </row>
    <row r="282" spans="1:28" ht="12.75">
      <c r="A282" s="29">
        <v>103</v>
      </c>
      <c r="B282" s="30" t="s">
        <v>111</v>
      </c>
      <c r="C282" s="31" t="s">
        <v>454</v>
      </c>
      <c r="D282" s="38" t="s">
        <v>455</v>
      </c>
      <c r="E282" s="33">
        <v>1</v>
      </c>
      <c r="F282" s="32" t="s">
        <v>456</v>
      </c>
      <c r="H282" s="34">
        <f>ROUND(E282*G282,2)</f>
        <v>0</v>
      </c>
      <c r="J282" s="34">
        <f>ROUND(E282*G282,2)</f>
        <v>0</v>
      </c>
      <c r="P282" s="32" t="s">
        <v>64</v>
      </c>
      <c r="V282" s="36" t="s">
        <v>57</v>
      </c>
      <c r="Z282" s="32" t="s">
        <v>65</v>
      </c>
      <c r="AA282" s="32" t="s">
        <v>64</v>
      </c>
      <c r="AB282" s="32">
        <v>7</v>
      </c>
    </row>
    <row r="283" spans="4:23" ht="12.75">
      <c r="D283" s="44" t="s">
        <v>457</v>
      </c>
      <c r="E283" s="45">
        <f>J283</f>
        <v>0</v>
      </c>
      <c r="H283" s="45">
        <f>SUM(H280:H282)</f>
        <v>0</v>
      </c>
      <c r="I283" s="45">
        <f>SUM(I280:I282)</f>
        <v>0</v>
      </c>
      <c r="J283" s="45">
        <f>SUM(J280:J282)</f>
        <v>0</v>
      </c>
      <c r="L283" s="46">
        <f>SUM(L280:L282)</f>
        <v>0</v>
      </c>
      <c r="N283" s="47">
        <f>SUM(N280:N282)</f>
        <v>0</v>
      </c>
      <c r="W283" s="37">
        <f>SUM(W280:W282)</f>
        <v>0</v>
      </c>
    </row>
    <row r="285" spans="4:23" ht="12.75">
      <c r="D285" s="44" t="s">
        <v>458</v>
      </c>
      <c r="E285" s="45">
        <f>J285</f>
        <v>0</v>
      </c>
      <c r="H285" s="45">
        <f>+H283</f>
        <v>0</v>
      </c>
      <c r="I285" s="45">
        <f>+I283</f>
        <v>0</v>
      </c>
      <c r="J285" s="45">
        <f>+J283</f>
        <v>0</v>
      </c>
      <c r="L285" s="46">
        <f>+L283</f>
        <v>0</v>
      </c>
      <c r="N285" s="47">
        <f>+N283</f>
        <v>0</v>
      </c>
      <c r="W285" s="37">
        <f>+W283</f>
        <v>0</v>
      </c>
    </row>
    <row r="287" spans="4:23" ht="12.75">
      <c r="D287" s="48" t="s">
        <v>459</v>
      </c>
      <c r="E287" s="45">
        <f>J287</f>
        <v>0</v>
      </c>
      <c r="H287" s="45">
        <f>+H140+H278+H285</f>
        <v>0</v>
      </c>
      <c r="I287" s="45">
        <f>+I140+I278+I285</f>
        <v>0</v>
      </c>
      <c r="J287" s="45">
        <f>+J140+J278+J285</f>
        <v>0</v>
      </c>
      <c r="L287" s="46">
        <f>+L140+L278+L285</f>
        <v>233.72839625</v>
      </c>
      <c r="N287" s="47">
        <f>+N140+N278+N285</f>
        <v>0</v>
      </c>
      <c r="W287" s="37">
        <f>+W140+W278+W285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2015-09-11T14:19:46Z</cp:lastPrinted>
  <dcterms:created xsi:type="dcterms:W3CDTF">1999-04-06T07:39:42Z</dcterms:created>
  <dcterms:modified xsi:type="dcterms:W3CDTF">2017-11-14T13:03:39Z</dcterms:modified>
  <cp:category/>
  <cp:version/>
  <cp:contentType/>
  <cp:contentStatus/>
</cp:coreProperties>
</file>